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USSP\2015\Final\training\_Excel\"/>
    </mc:Choice>
  </mc:AlternateContent>
  <bookViews>
    <workbookView xWindow="1092" yWindow="0" windowWidth="21948" windowHeight="9204" activeTab="4"/>
  </bookViews>
  <sheets>
    <sheet name="Introduction" sheetId="5" r:id="rId1"/>
    <sheet name="Models" sheetId="10" r:id="rId2"/>
    <sheet name="Method" sheetId="7" r:id="rId3"/>
    <sheet name="Charts" sheetId="9" r:id="rId4"/>
    <sheet name="WPP2015data" sheetId="11" r:id="rId5"/>
  </sheets>
  <externalReferences>
    <externalReference r:id="rId6"/>
    <externalReference r:id="rId7"/>
    <externalReference r:id="rId8"/>
  </externalReferences>
  <definedNames>
    <definedName name="__123Graph_A" hidden="1">'[1]Deadkids correction to CEB'!$Z$26:$Z$42</definedName>
    <definedName name="__123Graph_AADJUST" hidden="1">'[1]Deadkids correction to CEB'!$Z$26:$Z$42</definedName>
    <definedName name="__123Graph_ACOMPARE" hidden="1">'[1]Deadkids correction to CEB'!$X$3:$X$18</definedName>
    <definedName name="__123Graph_B" hidden="1">'[1]Deadkids correction to CEB'!$AC$26:$AC$42</definedName>
    <definedName name="__123Graph_BADJUST" hidden="1">'[1]Deadkids correction to CEB'!$AC$26:$AC$42</definedName>
    <definedName name="__123Graph_BCOMPARE" hidden="1">'[1]Deadkids correction to CEB'!$Y$3:$Y$19</definedName>
    <definedName name="__123Graph_C" hidden="1">'[1]Deadkids correction to CEB'!$AA$26:$AA$60</definedName>
    <definedName name="__123Graph_CADJUST" hidden="1">'[1]Deadkids correction to CEB'!$AA$26:$AA$60</definedName>
    <definedName name="__123Graph_CCOMPARE" hidden="1">'[1]Deadkids correction to CEB'!$X$3:$X$9</definedName>
    <definedName name="__123Graph_DCOMPARE" hidden="1">'[1]Deadkids correction to CEB'!$Y$3:$Y$9</definedName>
    <definedName name="__123Graph_F" hidden="1">'[1]Deadkids correction to CEB'!$AE$26:$AE$49</definedName>
    <definedName name="__123Graph_FADJUST" hidden="1">'[1]Deadkids correction to CEB'!$AE$26:$AE$49</definedName>
    <definedName name="__123Graph_LBL_A" hidden="1">'[1]Deadkids correction to CEB'!$AB$26:$AB$42</definedName>
    <definedName name="__123Graph_LBL_AADJUST" hidden="1">'[1]Deadkids correction to CEB'!$AB$26:$AB$42</definedName>
    <definedName name="__123Graph_LBL_ACOMPARE" hidden="1">'[1]Deadkids correction to CEB'!$V$3:$V$19</definedName>
    <definedName name="__123Graph_LBL_CCOMPARE" hidden="1">'[1]Deadkids correction to CEB'!$V$3:$V$9</definedName>
    <definedName name="__123Graph_LBL_F" hidden="1">'[1]Deadkids correction to CEB'!$AF$26:$AF$49</definedName>
    <definedName name="__123Graph_LBL_FADJUST" hidden="1">'[1]Deadkids correction to CEB'!$AF$26:$AF$49</definedName>
    <definedName name="__123Graph_X" hidden="1">'[1]Deadkids correction to CEB'!$Y$26:$Y$60</definedName>
    <definedName name="__123Graph_XADJUST" hidden="1">'[1]Deadkids correction to CEB'!$Y$26:$Y$60</definedName>
    <definedName name="__123Graph_XCOMPARE" hidden="1">'[1]Deadkids correction to CEB'!$W$3:$W$19</definedName>
    <definedName name="_Key1" hidden="1">#REF!</definedName>
    <definedName name="_Order1" hidden="1">255</definedName>
    <definedName name="_Regression_Int" localSheetId="2" hidden="1">1</definedName>
    <definedName name="_Sort" hidden="1">#REF!</definedName>
    <definedName name="a">[2]Models!$D$43</definedName>
    <definedName name="graph1" hidden="1">[3]GOMP!$Z$26:$Z$42</definedName>
    <definedName name="graph10" hidden="1">[3]GOMP!$Y$3:$Y$9</definedName>
    <definedName name="graph11" hidden="1">[3]GOMP!$AE$26:$AE$49</definedName>
    <definedName name="graph12" hidden="1">[3]GOMP!$AE$26:$AE$49</definedName>
    <definedName name="graph13" hidden="1">[3]GOMP!$AB$26:$AB$42</definedName>
    <definedName name="graph14" hidden="1">[3]GOMP!$AB$26:$AB$42</definedName>
    <definedName name="graph15" hidden="1">[3]GOMP!$V$3:$V$19</definedName>
    <definedName name="graph16" hidden="1">[3]GOMP!$V$3:$V$9</definedName>
    <definedName name="graph17" hidden="1">[3]GOMP!$AF$26:$AF$49</definedName>
    <definedName name="graph18" hidden="1">[3]GOMP!$AF$26:$AF$49</definedName>
    <definedName name="graph19" hidden="1">[3]GOMP!$Y$26:$Y$60</definedName>
    <definedName name="graph1a" hidden="1">#REF!</definedName>
    <definedName name="graph2" hidden="1">[3]GOMP!$Z$26:$Z$42</definedName>
    <definedName name="graph20" hidden="1">[3]GOMP!$Y$26:$Y$60</definedName>
    <definedName name="graph21" hidden="1">[3]GOMP!$W$3:$W$19</definedName>
    <definedName name="graph3" hidden="1">[3]GOMP!$X$3:$X$18</definedName>
    <definedName name="graph4" hidden="1">[3]GOMP!$AC$26:$AC$42</definedName>
    <definedName name="graph5" hidden="1">[3]GOMP!$AC$26:$AC$42</definedName>
    <definedName name="graph6" hidden="1">[3]GOMP!$Y$3:$Y$19</definedName>
    <definedName name="graph7" hidden="1">[3]GOMP!$AA$26:$AA$60</definedName>
    <definedName name="graph8" hidden="1">[3]GOMP!$AA$26:$AA$60</definedName>
    <definedName name="graph9" hidden="1">[3]GOMP!$X$3:$X$9</definedName>
    <definedName name="Model_LTs">Models!$C$32:$C$37</definedName>
    <definedName name="N_Series">Models!$D$46</definedName>
    <definedName name="Series">Models!$C$47:$C$48</definedName>
    <definedName name="Source1">Models!$C$40:$C$41</definedName>
    <definedName name="Source2">Models!$C$43:$C$44</definedName>
    <definedName name="Type_Source">[2]Models!$D$39</definedName>
    <definedName name="Type_source1">Models!$D$39</definedName>
    <definedName name="Type_Source2">Models!$D$42</definedName>
  </definedNames>
  <calcPr calcId="171027" concurrentCalc="0"/>
</workbook>
</file>

<file path=xl/calcChain.xml><?xml version="1.0" encoding="utf-8"?>
<calcChain xmlns="http://schemas.openxmlformats.org/spreadsheetml/2006/main">
  <c r="D39" i="10" l="1"/>
  <c r="C23" i="5"/>
  <c r="M19" i="11"/>
  <c r="N19" i="11"/>
  <c r="P19" i="11"/>
  <c r="O19" i="11"/>
  <c r="M22" i="11"/>
  <c r="M26" i="11"/>
  <c r="L14" i="11"/>
  <c r="L15" i="11"/>
  <c r="L16" i="11"/>
  <c r="M23" i="11"/>
  <c r="M27" i="11"/>
  <c r="L7" i="11"/>
  <c r="L8" i="11"/>
  <c r="L9" i="11"/>
  <c r="L10" i="11"/>
  <c r="L11" i="11"/>
  <c r="N11" i="11"/>
  <c r="M24" i="11"/>
  <c r="M21" i="11"/>
  <c r="M25" i="11"/>
  <c r="N27" i="11"/>
  <c r="N26" i="11"/>
  <c r="N24" i="11"/>
  <c r="O25" i="11"/>
  <c r="N8" i="11"/>
  <c r="O24" i="11"/>
  <c r="N25" i="11"/>
  <c r="M10" i="11"/>
  <c r="N23" i="11"/>
  <c r="N22" i="11"/>
  <c r="N9" i="11"/>
  <c r="N21" i="11"/>
  <c r="N10" i="11"/>
  <c r="O22" i="11"/>
  <c r="O27" i="11"/>
  <c r="M9" i="11"/>
  <c r="N7" i="11"/>
  <c r="O21" i="11"/>
  <c r="O20" i="11"/>
  <c r="O23" i="11"/>
  <c r="M8" i="11"/>
  <c r="M7" i="11"/>
  <c r="M11" i="11"/>
  <c r="O26" i="11"/>
  <c r="M14" i="11"/>
  <c r="N16" i="11"/>
  <c r="P22" i="11"/>
  <c r="P23" i="11"/>
  <c r="M16" i="11"/>
  <c r="N14" i="11"/>
  <c r="P21" i="11"/>
  <c r="P20" i="11"/>
  <c r="N15" i="11"/>
  <c r="P27" i="11"/>
  <c r="M15" i="11"/>
  <c r="P25" i="11"/>
  <c r="P26" i="11"/>
  <c r="P24" i="11"/>
  <c r="C26" i="5"/>
  <c r="A4" i="7"/>
  <c r="C21" i="5"/>
  <c r="P1" i="7"/>
  <c r="Q1" i="7"/>
  <c r="O1" i="7"/>
  <c r="C31" i="7"/>
  <c r="D31" i="7"/>
  <c r="B31" i="7"/>
  <c r="C29" i="10"/>
  <c r="F35" i="7"/>
  <c r="D31" i="10"/>
  <c r="I25" i="10"/>
  <c r="J25" i="10"/>
  <c r="I8" i="10"/>
  <c r="E23" i="5"/>
  <c r="D23" i="5"/>
  <c r="I23" i="10"/>
  <c r="J23" i="10"/>
  <c r="I21" i="10"/>
  <c r="I17" i="10"/>
  <c r="I15" i="10"/>
  <c r="I26" i="10"/>
  <c r="J26" i="10"/>
  <c r="I22" i="10"/>
  <c r="J22" i="10"/>
  <c r="I20" i="10"/>
  <c r="J20" i="10"/>
  <c r="F23" i="5"/>
  <c r="J15" i="10"/>
  <c r="B28" i="10"/>
  <c r="D42" i="10"/>
  <c r="G29" i="7"/>
  <c r="D46" i="10"/>
  <c r="H31" i="7"/>
  <c r="G25" i="7"/>
  <c r="G26" i="7"/>
  <c r="G27" i="7"/>
  <c r="G32" i="7"/>
  <c r="G28" i="7"/>
  <c r="G30" i="7"/>
  <c r="H29" i="7"/>
  <c r="H27" i="7"/>
  <c r="D35" i="5"/>
  <c r="D37" i="5"/>
  <c r="D36" i="5"/>
  <c r="D34" i="5"/>
  <c r="F46" i="7"/>
  <c r="F45" i="7"/>
  <c r="F44" i="7"/>
  <c r="F43" i="7"/>
  <c r="F42" i="7"/>
  <c r="F41" i="7"/>
  <c r="F40" i="7"/>
  <c r="F39" i="7"/>
  <c r="F38" i="7"/>
  <c r="F37" i="7"/>
  <c r="F36" i="7"/>
  <c r="H24" i="7"/>
  <c r="G24" i="7"/>
  <c r="D41" i="5"/>
  <c r="D40" i="5"/>
  <c r="D38" i="5"/>
  <c r="D39" i="5"/>
  <c r="J17" i="10"/>
  <c r="J21" i="10"/>
  <c r="L24" i="7"/>
  <c r="L29" i="7"/>
  <c r="I16" i="10"/>
  <c r="I7" i="10"/>
  <c r="J7" i="10"/>
  <c r="I4" i="10"/>
  <c r="J4" i="10"/>
  <c r="H28" i="7"/>
  <c r="J8" i="10"/>
  <c r="H32" i="7"/>
  <c r="G31" i="7"/>
  <c r="I18" i="10"/>
  <c r="J18" i="10"/>
  <c r="I9" i="10"/>
  <c r="J9" i="10"/>
  <c r="I6" i="10"/>
  <c r="J6" i="10"/>
  <c r="H26" i="7"/>
  <c r="G35" i="7"/>
  <c r="H30" i="7"/>
  <c r="I24" i="10"/>
  <c r="J24" i="10"/>
  <c r="I19" i="10"/>
  <c r="J19" i="10"/>
  <c r="I10" i="10"/>
  <c r="J10" i="10"/>
  <c r="L28" i="7"/>
  <c r="H25" i="7"/>
  <c r="L25" i="7"/>
  <c r="I5" i="10"/>
  <c r="J5" i="10"/>
  <c r="P2" i="7"/>
  <c r="C32" i="7"/>
  <c r="D32" i="7"/>
  <c r="C25" i="5"/>
  <c r="Q2" i="7"/>
  <c r="O2" i="7"/>
  <c r="B32" i="7"/>
  <c r="C27" i="5"/>
  <c r="F27" i="5"/>
  <c r="D27" i="5"/>
  <c r="J16" i="10"/>
  <c r="E27" i="5"/>
  <c r="L31" i="7"/>
  <c r="M24" i="7"/>
  <c r="M31" i="7"/>
  <c r="H35" i="7"/>
  <c r="I35" i="7"/>
  <c r="L35" i="7"/>
  <c r="L27" i="7"/>
  <c r="L30" i="7"/>
  <c r="L26" i="7"/>
  <c r="L32" i="7"/>
  <c r="B38" i="7"/>
  <c r="G38" i="7"/>
  <c r="B44" i="7"/>
  <c r="G44" i="7"/>
  <c r="B41" i="7"/>
  <c r="G41" i="7"/>
  <c r="B36" i="7"/>
  <c r="G36" i="7"/>
  <c r="B43" i="7"/>
  <c r="G43" i="7"/>
  <c r="B40" i="7"/>
  <c r="G40" i="7"/>
  <c r="B45" i="7"/>
  <c r="G45" i="7"/>
  <c r="B37" i="7"/>
  <c r="G37" i="7"/>
  <c r="B42" i="7"/>
  <c r="G42" i="7"/>
  <c r="B39" i="7"/>
  <c r="G39" i="7"/>
  <c r="O16" i="7"/>
  <c r="O11" i="7"/>
  <c r="O7" i="7"/>
  <c r="O8" i="7"/>
  <c r="O9" i="7"/>
  <c r="R8" i="7"/>
  <c r="O10" i="7"/>
  <c r="O21" i="7"/>
  <c r="D43" i="7"/>
  <c r="D37" i="7"/>
  <c r="D39" i="7"/>
  <c r="D42" i="7"/>
  <c r="D40" i="7"/>
  <c r="D36" i="7"/>
  <c r="D38" i="7"/>
  <c r="D41" i="7"/>
  <c r="P8" i="7"/>
  <c r="P9" i="7"/>
  <c r="S8" i="7"/>
  <c r="P10" i="7"/>
  <c r="P16" i="7"/>
  <c r="P7" i="7"/>
  <c r="P21" i="7"/>
  <c r="P11" i="7"/>
  <c r="Q7" i="7"/>
  <c r="Q9" i="7"/>
  <c r="Q10" i="7"/>
  <c r="T9" i="7"/>
  <c r="Q8" i="7"/>
  <c r="Q16" i="7"/>
  <c r="Q11" i="7"/>
  <c r="Q21" i="7"/>
  <c r="C41" i="7"/>
  <c r="C38" i="7"/>
  <c r="C37" i="7"/>
  <c r="C43" i="7"/>
  <c r="C42" i="7"/>
  <c r="C39" i="7"/>
  <c r="C40" i="7"/>
  <c r="C36" i="7"/>
  <c r="C44" i="7"/>
  <c r="H43" i="7"/>
  <c r="S9" i="7"/>
  <c r="M32" i="7"/>
  <c r="M27" i="7"/>
  <c r="M30" i="7"/>
  <c r="N24" i="7"/>
  <c r="M25" i="7"/>
  <c r="M26" i="7"/>
  <c r="M35" i="7"/>
  <c r="M29" i="7"/>
  <c r="M28" i="7"/>
  <c r="R9" i="7"/>
  <c r="U9" i="7"/>
  <c r="H38" i="7"/>
  <c r="M39" i="7"/>
  <c r="L39" i="7"/>
  <c r="T7" i="7"/>
  <c r="T6" i="7"/>
  <c r="W6" i="7"/>
  <c r="M38" i="7"/>
  <c r="H37" i="7"/>
  <c r="L38" i="7"/>
  <c r="S15" i="7"/>
  <c r="S13" i="7"/>
  <c r="S14" i="7"/>
  <c r="S12" i="7"/>
  <c r="S11" i="7"/>
  <c r="L37" i="7"/>
  <c r="H36" i="7"/>
  <c r="M37" i="7"/>
  <c r="I42" i="7"/>
  <c r="H41" i="7"/>
  <c r="M42" i="7"/>
  <c r="L42" i="7"/>
  <c r="V9" i="7"/>
  <c r="R10" i="7"/>
  <c r="U10" i="7"/>
  <c r="H44" i="7"/>
  <c r="I43" i="7"/>
  <c r="H39" i="7"/>
  <c r="M40" i="7"/>
  <c r="L40" i="7"/>
  <c r="T20" i="7"/>
  <c r="T17" i="7"/>
  <c r="T18" i="7"/>
  <c r="T16" i="7"/>
  <c r="T19" i="7"/>
  <c r="S6" i="7"/>
  <c r="V6" i="7"/>
  <c r="S7" i="7"/>
  <c r="V8" i="7"/>
  <c r="R6" i="7"/>
  <c r="U6" i="7"/>
  <c r="R7" i="7"/>
  <c r="H42" i="7"/>
  <c r="M43" i="7"/>
  <c r="L43" i="7"/>
  <c r="T14" i="7"/>
  <c r="T13" i="7"/>
  <c r="T11" i="7"/>
  <c r="T12" i="7"/>
  <c r="T15" i="7"/>
  <c r="T8" i="7"/>
  <c r="S16" i="7"/>
  <c r="V16" i="7"/>
  <c r="S17" i="7"/>
  <c r="S19" i="7"/>
  <c r="S20" i="7"/>
  <c r="S18" i="7"/>
  <c r="V18" i="7"/>
  <c r="R12" i="7"/>
  <c r="R14" i="7"/>
  <c r="R11" i="7"/>
  <c r="R13" i="7"/>
  <c r="R15" i="7"/>
  <c r="M36" i="7"/>
  <c r="L36" i="7"/>
  <c r="T10" i="7"/>
  <c r="W10" i="7"/>
  <c r="S10" i="7"/>
  <c r="V10" i="7"/>
  <c r="R20" i="7"/>
  <c r="R16" i="7"/>
  <c r="R18" i="7"/>
  <c r="R19" i="7"/>
  <c r="U19" i="7"/>
  <c r="R17" i="7"/>
  <c r="U17" i="7"/>
  <c r="L41" i="7"/>
  <c r="H40" i="7"/>
  <c r="M41" i="7"/>
  <c r="W15" i="7"/>
  <c r="N30" i="7"/>
  <c r="N27" i="7"/>
  <c r="N25" i="7"/>
  <c r="O24" i="7"/>
  <c r="N35" i="7"/>
  <c r="N32" i="7"/>
  <c r="N28" i="7"/>
  <c r="N29" i="7"/>
  <c r="N26" i="7"/>
  <c r="N31" i="7"/>
  <c r="V13" i="7"/>
  <c r="U13" i="7"/>
  <c r="U11" i="7"/>
  <c r="W8" i="7"/>
  <c r="U12" i="7"/>
  <c r="V11" i="7"/>
  <c r="W11" i="7"/>
  <c r="W16" i="7"/>
  <c r="U14" i="7"/>
  <c r="V20" i="7"/>
  <c r="W13" i="7"/>
  <c r="W18" i="7"/>
  <c r="U15" i="7"/>
  <c r="V17" i="7"/>
  <c r="W9" i="7"/>
  <c r="U7" i="7"/>
  <c r="X7" i="7"/>
  <c r="L7" i="7"/>
  <c r="W20" i="7"/>
  <c r="V15" i="7"/>
  <c r="I40" i="7"/>
  <c r="X6" i="7"/>
  <c r="L6" i="7"/>
  <c r="U20" i="7"/>
  <c r="V7" i="7"/>
  <c r="W7" i="7"/>
  <c r="W12" i="7"/>
  <c r="W19" i="7"/>
  <c r="I36" i="7"/>
  <c r="I38" i="7"/>
  <c r="V12" i="7"/>
  <c r="U18" i="7"/>
  <c r="I41" i="7"/>
  <c r="I39" i="7"/>
  <c r="U16" i="7"/>
  <c r="V19" i="7"/>
  <c r="W14" i="7"/>
  <c r="W17" i="7"/>
  <c r="U8" i="7"/>
  <c r="V14" i="7"/>
  <c r="I37" i="7"/>
  <c r="X18" i="7"/>
  <c r="L18" i="7"/>
  <c r="N42" i="7"/>
  <c r="N36" i="7"/>
  <c r="N40" i="7"/>
  <c r="N43" i="7"/>
  <c r="N37" i="7"/>
  <c r="N39" i="7"/>
  <c r="N38" i="7"/>
  <c r="N41" i="7"/>
  <c r="X11" i="7"/>
  <c r="L11" i="7"/>
  <c r="P24" i="7"/>
  <c r="O30" i="7"/>
  <c r="O35" i="7"/>
  <c r="O32" i="7"/>
  <c r="O26" i="7"/>
  <c r="O28" i="7"/>
  <c r="O27" i="7"/>
  <c r="O25" i="7"/>
  <c r="O29" i="7"/>
  <c r="O31" i="7"/>
  <c r="X13" i="7"/>
  <c r="L13" i="7"/>
  <c r="X16" i="7"/>
  <c r="L16" i="7"/>
  <c r="X9" i="7"/>
  <c r="L9" i="7"/>
  <c r="X20" i="7"/>
  <c r="L20" i="7"/>
  <c r="X8" i="7"/>
  <c r="L8" i="7"/>
  <c r="X19" i="7"/>
  <c r="L19" i="7"/>
  <c r="X12" i="7"/>
  <c r="L12" i="7"/>
  <c r="X14" i="7"/>
  <c r="L14" i="7"/>
  <c r="X10" i="7"/>
  <c r="L10" i="7"/>
  <c r="X15" i="7"/>
  <c r="L15" i="7"/>
  <c r="X17" i="7"/>
  <c r="L17" i="7"/>
  <c r="O39" i="7"/>
  <c r="O37" i="7"/>
  <c r="O40" i="7"/>
  <c r="O38" i="7"/>
  <c r="O36" i="7"/>
  <c r="O43" i="7"/>
  <c r="O42" i="7"/>
  <c r="O41" i="7"/>
  <c r="P35" i="7"/>
  <c r="P32" i="7"/>
  <c r="Q24" i="7"/>
  <c r="P25" i="7"/>
  <c r="P27" i="7"/>
  <c r="P26" i="7"/>
  <c r="P28" i="7"/>
  <c r="P29" i="7"/>
  <c r="P30" i="7"/>
  <c r="P31" i="7"/>
  <c r="L44" i="7" a="1"/>
  <c r="V44" i="7"/>
  <c r="O44" i="7"/>
  <c r="M44" i="7"/>
  <c r="Y44" i="7"/>
  <c r="P41" i="7"/>
  <c r="P37" i="7"/>
  <c r="P42" i="7"/>
  <c r="P40" i="7"/>
  <c r="P43" i="7"/>
  <c r="P38" i="7"/>
  <c r="P39" i="7"/>
  <c r="P36" i="7"/>
  <c r="T44" i="7"/>
  <c r="L44" i="7"/>
  <c r="Q32" i="7"/>
  <c r="R24" i="7"/>
  <c r="Q30" i="7"/>
  <c r="Q35" i="7"/>
  <c r="Q27" i="7"/>
  <c r="Q28" i="7"/>
  <c r="Q29" i="7"/>
  <c r="Q25" i="7"/>
  <c r="Q26" i="7"/>
  <c r="Q31" i="7"/>
  <c r="P44" i="7"/>
  <c r="U44" i="7"/>
  <c r="X44" i="7"/>
  <c r="R44" i="7"/>
  <c r="W44" i="7"/>
  <c r="S44" i="7"/>
  <c r="Z44" i="7"/>
  <c r="N44" i="7"/>
  <c r="Q44" i="7"/>
  <c r="M45" i="7"/>
  <c r="M46" i="7"/>
  <c r="P46" i="7"/>
  <c r="P45" i="7"/>
  <c r="O46" i="7"/>
  <c r="O45" i="7"/>
  <c r="L45" i="7"/>
  <c r="L46" i="7"/>
  <c r="N45" i="7"/>
  <c r="N46" i="7"/>
  <c r="Q43" i="7"/>
  <c r="Q39" i="7"/>
  <c r="Q42" i="7"/>
  <c r="Q37" i="7"/>
  <c r="Q38" i="7"/>
  <c r="Q40" i="7"/>
  <c r="Q41" i="7"/>
  <c r="Q46" i="7"/>
  <c r="Q36" i="7"/>
  <c r="R27" i="7"/>
  <c r="R35" i="7"/>
  <c r="R32" i="7"/>
  <c r="S24" i="7"/>
  <c r="R30" i="7"/>
  <c r="R28" i="7"/>
  <c r="R25" i="7"/>
  <c r="R26" i="7"/>
  <c r="R29" i="7"/>
  <c r="R31" i="7"/>
  <c r="Q45" i="7"/>
  <c r="R43" i="7"/>
  <c r="R37" i="7"/>
  <c r="R42" i="7"/>
  <c r="R38" i="7"/>
  <c r="R41" i="7"/>
  <c r="R40" i="7"/>
  <c r="R39" i="7"/>
  <c r="R36" i="7"/>
  <c r="R45" i="7"/>
  <c r="S32" i="7"/>
  <c r="T24" i="7"/>
  <c r="S25" i="7"/>
  <c r="S27" i="7"/>
  <c r="S35" i="7"/>
  <c r="S30" i="7"/>
  <c r="S26" i="7"/>
  <c r="S29" i="7"/>
  <c r="S28" i="7"/>
  <c r="S31" i="7"/>
  <c r="S43" i="7"/>
  <c r="S41" i="7"/>
  <c r="S40" i="7"/>
  <c r="S42" i="7"/>
  <c r="S36" i="7"/>
  <c r="S38" i="7"/>
  <c r="S37" i="7"/>
  <c r="S39" i="7"/>
  <c r="R46" i="7"/>
  <c r="U24" i="7"/>
  <c r="T32" i="7"/>
  <c r="T35" i="7"/>
  <c r="T25" i="7"/>
  <c r="T29" i="7"/>
  <c r="T30" i="7"/>
  <c r="T27" i="7"/>
  <c r="T26" i="7"/>
  <c r="T28" i="7"/>
  <c r="T31" i="7"/>
  <c r="S46" i="7"/>
  <c r="T43" i="7"/>
  <c r="T36" i="7"/>
  <c r="T42" i="7"/>
  <c r="T39" i="7"/>
  <c r="T38" i="7"/>
  <c r="T40" i="7"/>
  <c r="T37" i="7"/>
  <c r="T41" i="7"/>
  <c r="V24" i="7"/>
  <c r="U25" i="7"/>
  <c r="U35" i="7"/>
  <c r="U30" i="7"/>
  <c r="U32" i="7"/>
  <c r="U29" i="7"/>
  <c r="U28" i="7"/>
  <c r="U27" i="7"/>
  <c r="U26" i="7"/>
  <c r="U31" i="7"/>
  <c r="S45" i="7"/>
  <c r="T46" i="7"/>
  <c r="U43" i="7"/>
  <c r="U41" i="7"/>
  <c r="U36" i="7"/>
  <c r="U37" i="7"/>
  <c r="U38" i="7"/>
  <c r="U39" i="7"/>
  <c r="U40" i="7"/>
  <c r="U42" i="7"/>
  <c r="U45" i="7"/>
  <c r="T45" i="7"/>
  <c r="V32" i="7"/>
  <c r="V35" i="7"/>
  <c r="V28" i="7"/>
  <c r="W24" i="7"/>
  <c r="V30" i="7"/>
  <c r="V27" i="7"/>
  <c r="V29" i="7"/>
  <c r="V25" i="7"/>
  <c r="V26" i="7"/>
  <c r="V31" i="7"/>
  <c r="W32" i="7"/>
  <c r="W27" i="7"/>
  <c r="W28" i="7"/>
  <c r="W35" i="7"/>
  <c r="W30" i="7"/>
  <c r="X24" i="7"/>
  <c r="W26" i="7"/>
  <c r="W25" i="7"/>
  <c r="W29" i="7"/>
  <c r="W31" i="7"/>
  <c r="U46" i="7"/>
  <c r="V42" i="7"/>
  <c r="V43" i="7"/>
  <c r="V38" i="7"/>
  <c r="V39" i="7"/>
  <c r="V36" i="7"/>
  <c r="V37" i="7"/>
  <c r="V40" i="7"/>
  <c r="V41" i="7"/>
  <c r="V45" i="7"/>
  <c r="Y24" i="7"/>
  <c r="X32" i="7"/>
  <c r="X35" i="7"/>
  <c r="X27" i="7"/>
  <c r="X26" i="7"/>
  <c r="X29" i="7"/>
  <c r="X25" i="7"/>
  <c r="X30" i="7"/>
  <c r="X28" i="7"/>
  <c r="X31" i="7"/>
  <c r="W43" i="7"/>
  <c r="W42" i="7"/>
  <c r="W41" i="7"/>
  <c r="W37" i="7"/>
  <c r="W36" i="7"/>
  <c r="W40" i="7"/>
  <c r="W39" i="7"/>
  <c r="W38" i="7"/>
  <c r="V46" i="7"/>
  <c r="W45" i="7"/>
  <c r="W46" i="7"/>
  <c r="X43" i="7"/>
  <c r="X42" i="7"/>
  <c r="X38" i="7"/>
  <c r="X41" i="7"/>
  <c r="X40" i="7"/>
  <c r="X36" i="7"/>
  <c r="X37" i="7"/>
  <c r="X39" i="7"/>
  <c r="X45" i="7"/>
  <c r="Y25" i="7"/>
  <c r="Z24" i="7"/>
  <c r="Y35" i="7"/>
  <c r="Y32" i="7"/>
  <c r="Y30" i="7"/>
  <c r="Y28" i="7"/>
  <c r="Y27" i="7"/>
  <c r="Y29" i="7"/>
  <c r="Y26" i="7"/>
  <c r="Y31" i="7"/>
  <c r="Y43" i="7"/>
  <c r="Y42" i="7"/>
  <c r="Y36" i="7"/>
  <c r="Y39" i="7"/>
  <c r="Y38" i="7"/>
  <c r="Y40" i="7"/>
  <c r="Y41" i="7"/>
  <c r="Y37" i="7"/>
  <c r="Y46" i="7"/>
  <c r="Z32" i="7"/>
  <c r="Z25" i="7"/>
  <c r="Z30" i="7"/>
  <c r="Z29" i="7"/>
  <c r="Z27" i="7"/>
  <c r="Z26" i="7"/>
  <c r="Z28" i="7"/>
  <c r="Z31" i="7"/>
  <c r="Z35" i="7"/>
  <c r="F6" i="7" a="1"/>
  <c r="X46" i="7"/>
  <c r="Y45" i="7"/>
  <c r="F8" i="7"/>
  <c r="K8" i="7"/>
  <c r="F12" i="7"/>
  <c r="K12" i="7"/>
  <c r="F16" i="7"/>
  <c r="K16" i="7"/>
  <c r="F9" i="7"/>
  <c r="K9" i="7"/>
  <c r="F13" i="7"/>
  <c r="K13" i="7"/>
  <c r="F17" i="7"/>
  <c r="K17" i="7"/>
  <c r="F18" i="7"/>
  <c r="K18" i="7"/>
  <c r="F6" i="7"/>
  <c r="K6" i="7"/>
  <c r="F14" i="7"/>
  <c r="K14" i="7"/>
  <c r="F19" i="7"/>
  <c r="K19" i="7"/>
  <c r="F10" i="7"/>
  <c r="K10" i="7"/>
  <c r="F7" i="7"/>
  <c r="K7" i="7"/>
  <c r="F11" i="7"/>
  <c r="K11" i="7"/>
  <c r="F15" i="7"/>
  <c r="K15" i="7"/>
  <c r="F20" i="7"/>
  <c r="K20" i="7"/>
  <c r="Z43" i="7"/>
  <c r="Z42" i="7"/>
  <c r="Z37" i="7"/>
  <c r="Z40" i="7"/>
  <c r="Z39" i="7"/>
  <c r="Z38" i="7"/>
  <c r="Z41" i="7"/>
  <c r="Z36" i="7"/>
  <c r="Z45" i="7"/>
  <c r="H6" i="7" a="1"/>
  <c r="H8" i="7"/>
  <c r="H14" i="7"/>
  <c r="H10" i="7"/>
  <c r="H20" i="7"/>
  <c r="H11" i="7"/>
  <c r="H15" i="7"/>
  <c r="H18" i="7"/>
  <c r="H6" i="7"/>
  <c r="H16" i="7"/>
  <c r="H7" i="7"/>
  <c r="H12" i="7"/>
  <c r="H13" i="7"/>
  <c r="H19" i="7"/>
  <c r="H9" i="7"/>
  <c r="H17" i="7"/>
  <c r="Z46" i="7"/>
  <c r="G6" i="7" a="1"/>
  <c r="G14" i="7"/>
  <c r="G7" i="7"/>
  <c r="G18" i="7"/>
  <c r="G19" i="7"/>
  <c r="G17" i="7"/>
  <c r="G12" i="7"/>
  <c r="G15" i="7"/>
  <c r="G20" i="7"/>
  <c r="G8" i="7"/>
  <c r="G9" i="7"/>
  <c r="G11" i="7"/>
  <c r="G10" i="7"/>
  <c r="G6" i="7"/>
  <c r="G13" i="7"/>
  <c r="G16" i="7"/>
</calcChain>
</file>

<file path=xl/comments1.xml><?xml version="1.0" encoding="utf-8"?>
<comments xmlns="http://schemas.openxmlformats.org/spreadsheetml/2006/main">
  <authors>
    <author>01404747</author>
  </authors>
  <commentList>
    <comment ref="G2" authorId="0" shapeId="0">
      <text>
        <r>
          <rPr>
            <sz val="9"/>
            <color indexed="81"/>
            <rFont val="Tahoma"/>
            <family val="2"/>
          </rPr>
          <t xml:space="preserve">想使用其他类别的标准生命表，请在 </t>
        </r>
        <r>
          <rPr>
            <b/>
            <i/>
            <sz val="9"/>
            <color indexed="81"/>
            <rFont val="Tahoma"/>
            <family val="2"/>
          </rPr>
          <t>Introduction</t>
        </r>
        <r>
          <rPr>
            <sz val="9"/>
            <color indexed="81"/>
            <rFont val="Tahoma"/>
            <family val="2"/>
          </rPr>
          <t>工作表的</t>
        </r>
        <r>
          <rPr>
            <b/>
            <sz val="9"/>
            <color indexed="81"/>
            <rFont val="Tahoma"/>
            <family val="2"/>
          </rPr>
          <t>D16</t>
        </r>
        <r>
          <rPr>
            <sz val="9"/>
            <color indexed="81"/>
            <rFont val="Tahoma"/>
            <family val="2"/>
          </rPr>
          <t>单元格选择“其他”，并在此列输入其罗吉特值。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 xml:space="preserve">想使用其他类别的标准生命表，请在 </t>
        </r>
        <r>
          <rPr>
            <b/>
            <i/>
            <sz val="9"/>
            <color indexed="81"/>
            <rFont val="Tahoma"/>
            <family val="2"/>
          </rPr>
          <t>Introduction</t>
        </r>
        <r>
          <rPr>
            <sz val="9"/>
            <color indexed="81"/>
            <rFont val="Tahoma"/>
            <family val="2"/>
          </rPr>
          <t>工作表的</t>
        </r>
        <r>
          <rPr>
            <b/>
            <sz val="9"/>
            <color indexed="81"/>
            <rFont val="Tahoma"/>
            <family val="2"/>
          </rPr>
          <t>D16</t>
        </r>
        <r>
          <rPr>
            <sz val="9"/>
            <color indexed="81"/>
            <rFont val="Tahoma"/>
            <family val="2"/>
          </rPr>
          <t>单元格选择“其他”，并在此列输入其罗吉特值。</t>
        </r>
      </text>
    </comment>
  </commentList>
</comments>
</file>

<file path=xl/sharedStrings.xml><?xml version="1.0" encoding="utf-8"?>
<sst xmlns="http://schemas.openxmlformats.org/spreadsheetml/2006/main" count="4178" uniqueCount="4086">
  <si>
    <t>15-19</t>
  </si>
  <si>
    <t>20-24</t>
  </si>
  <si>
    <t>25-29</t>
  </si>
  <si>
    <t>30-34</t>
  </si>
  <si>
    <t>35-39</t>
  </si>
  <si>
    <t>40-44</t>
  </si>
  <si>
    <t>45-49</t>
  </si>
  <si>
    <t>Age</t>
  </si>
  <si>
    <t>0-4</t>
  </si>
  <si>
    <t>5-9</t>
  </si>
  <si>
    <t>10-14</t>
  </si>
  <si>
    <t>50-54</t>
  </si>
  <si>
    <t>55-59</t>
  </si>
  <si>
    <t>60-64</t>
  </si>
  <si>
    <r>
      <rPr>
        <b/>
        <i/>
        <sz val="11"/>
        <rFont val="Arial Narrow"/>
        <family val="2"/>
      </rPr>
      <t>l</t>
    </r>
    <r>
      <rPr>
        <b/>
        <sz val="11"/>
        <rFont val="Arial Narrow"/>
        <family val="2"/>
      </rPr>
      <t>(</t>
    </r>
    <r>
      <rPr>
        <b/>
        <i/>
        <sz val="11"/>
        <rFont val="Arial Narrow"/>
        <family val="2"/>
      </rPr>
      <t>x</t>
    </r>
    <r>
      <rPr>
        <b/>
        <sz val="11"/>
        <rFont val="Arial Narrow"/>
        <family val="2"/>
      </rPr>
      <t>)</t>
    </r>
  </si>
  <si>
    <r>
      <rPr>
        <b/>
        <i/>
        <sz val="11"/>
        <rFont val="Arial Narrow"/>
        <family val="2"/>
      </rPr>
      <t>Y</t>
    </r>
    <r>
      <rPr>
        <b/>
        <i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>(</t>
    </r>
    <r>
      <rPr>
        <b/>
        <i/>
        <sz val="11"/>
        <rFont val="Arial Narrow"/>
        <family val="2"/>
      </rPr>
      <t>x</t>
    </r>
    <r>
      <rPr>
        <b/>
        <sz val="11"/>
        <rFont val="Arial Narrow"/>
        <family val="2"/>
      </rPr>
      <t>)</t>
    </r>
  </si>
  <si>
    <r>
      <rPr>
        <b/>
        <i/>
        <sz val="11"/>
        <rFont val="Arial Narrow"/>
        <family val="2"/>
      </rPr>
      <t>Y</t>
    </r>
    <r>
      <rPr>
        <b/>
        <i/>
        <vertAlign val="subscript"/>
        <sz val="11"/>
        <rFont val="Arial Narrow"/>
        <family val="2"/>
      </rPr>
      <t>x</t>
    </r>
    <r>
      <rPr>
        <b/>
        <sz val="11"/>
        <rFont val="Arial Narrow"/>
        <family val="2"/>
      </rPr>
      <t xml:space="preserve"> - 0-4</t>
    </r>
  </si>
  <si>
    <r>
      <rPr>
        <b/>
        <i/>
        <sz val="11"/>
        <rFont val="Arial Narrow"/>
        <family val="2"/>
      </rPr>
      <t>Y</t>
    </r>
    <r>
      <rPr>
        <b/>
        <i/>
        <vertAlign val="subscript"/>
        <sz val="11"/>
        <rFont val="Arial Narrow"/>
        <family val="2"/>
      </rPr>
      <t>x</t>
    </r>
    <r>
      <rPr>
        <b/>
        <sz val="11"/>
        <rFont val="Arial Narrow"/>
        <family val="2"/>
      </rPr>
      <t xml:space="preserve"> - 5-9</t>
    </r>
  </si>
  <si>
    <r>
      <rPr>
        <b/>
        <i/>
        <sz val="11"/>
        <rFont val="Arial Narrow"/>
        <family val="2"/>
      </rPr>
      <t>Y</t>
    </r>
    <r>
      <rPr>
        <b/>
        <i/>
        <vertAlign val="subscript"/>
        <sz val="11"/>
        <rFont val="Arial Narrow"/>
        <family val="2"/>
      </rPr>
      <t>x</t>
    </r>
    <r>
      <rPr>
        <b/>
        <sz val="11"/>
        <rFont val="Arial Narrow"/>
        <family val="2"/>
      </rPr>
      <t xml:space="preserve"> - 10-14</t>
    </r>
  </si>
  <si>
    <r>
      <rPr>
        <b/>
        <i/>
        <sz val="11"/>
        <rFont val="Arial Narrow"/>
        <family val="2"/>
      </rPr>
      <t>L</t>
    </r>
    <r>
      <rPr>
        <b/>
        <i/>
        <vertAlign val="subscript"/>
        <sz val="11"/>
        <rFont val="Arial Narrow"/>
        <family val="2"/>
      </rPr>
      <t>x</t>
    </r>
    <r>
      <rPr>
        <b/>
        <sz val="11"/>
        <rFont val="Arial Narrow"/>
        <family val="2"/>
      </rPr>
      <t xml:space="preserve"> - 0-4</t>
    </r>
  </si>
  <si>
    <r>
      <rPr>
        <b/>
        <i/>
        <sz val="11"/>
        <rFont val="Arial Narrow"/>
        <family val="2"/>
      </rPr>
      <t>L</t>
    </r>
    <r>
      <rPr>
        <b/>
        <i/>
        <vertAlign val="subscript"/>
        <sz val="11"/>
        <rFont val="Arial Narrow"/>
        <family val="2"/>
      </rPr>
      <t>x</t>
    </r>
    <r>
      <rPr>
        <b/>
        <sz val="11"/>
        <rFont val="Arial Narrow"/>
        <family val="2"/>
      </rPr>
      <t xml:space="preserve"> - 5-9</t>
    </r>
  </si>
  <si>
    <r>
      <rPr>
        <b/>
        <i/>
        <sz val="11"/>
        <rFont val="Arial Narrow"/>
        <family val="2"/>
      </rPr>
      <t>L</t>
    </r>
    <r>
      <rPr>
        <b/>
        <i/>
        <vertAlign val="subscript"/>
        <sz val="11"/>
        <rFont val="Arial Narrow"/>
        <family val="2"/>
      </rPr>
      <t>x</t>
    </r>
    <r>
      <rPr>
        <b/>
        <i/>
        <sz val="11"/>
        <rFont val="Arial Narrow"/>
        <family val="2"/>
      </rPr>
      <t xml:space="preserve"> - </t>
    </r>
    <r>
      <rPr>
        <b/>
        <sz val="11"/>
        <rFont val="Arial Narrow"/>
        <family val="2"/>
      </rPr>
      <t>10-14</t>
    </r>
  </si>
  <si>
    <r>
      <rPr>
        <b/>
        <i/>
        <sz val="11"/>
        <rFont val="Arial Narrow"/>
        <family val="2"/>
      </rPr>
      <t>P</t>
    </r>
    <r>
      <rPr>
        <b/>
        <i/>
        <vertAlign val="subscript"/>
        <sz val="11"/>
        <rFont val="Arial Narrow"/>
        <family val="2"/>
      </rPr>
      <t>x</t>
    </r>
    <r>
      <rPr>
        <b/>
        <sz val="11"/>
        <rFont val="Arial Narrow"/>
        <family val="2"/>
      </rPr>
      <t xml:space="preserve"> - 0-4</t>
    </r>
  </si>
  <si>
    <r>
      <rPr>
        <b/>
        <i/>
        <sz val="11"/>
        <rFont val="Arial Narrow"/>
        <family val="2"/>
      </rPr>
      <t>P</t>
    </r>
    <r>
      <rPr>
        <b/>
        <i/>
        <vertAlign val="subscript"/>
        <sz val="11"/>
        <rFont val="Arial Narrow"/>
        <family val="2"/>
      </rPr>
      <t>x</t>
    </r>
    <r>
      <rPr>
        <b/>
        <i/>
        <sz val="11"/>
        <rFont val="Arial Narrow"/>
        <family val="2"/>
      </rPr>
      <t xml:space="preserve"> </t>
    </r>
    <r>
      <rPr>
        <b/>
        <sz val="11"/>
        <rFont val="Arial Narrow"/>
        <family val="2"/>
      </rPr>
      <t>- 5-9</t>
    </r>
  </si>
  <si>
    <r>
      <rPr>
        <b/>
        <i/>
        <sz val="11"/>
        <rFont val="Arial Narrow"/>
        <family val="2"/>
      </rPr>
      <t>P</t>
    </r>
    <r>
      <rPr>
        <b/>
        <i/>
        <vertAlign val="subscript"/>
        <sz val="11"/>
        <rFont val="Arial Narrow"/>
        <family val="2"/>
      </rPr>
      <t>x</t>
    </r>
    <r>
      <rPr>
        <b/>
        <sz val="11"/>
        <rFont val="Arial Narrow"/>
        <family val="2"/>
      </rPr>
      <t xml:space="preserve"> - 10-14</t>
    </r>
  </si>
  <si>
    <t>http://demographicestimation.iussp.org/content/reverse-survival-methods</t>
  </si>
  <si>
    <t>国家</t>
  </si>
  <si>
    <t>柬埔寨</t>
  </si>
  <si>
    <t>普查时间</t>
  </si>
  <si>
    <t>模型生命表类别</t>
  </si>
  <si>
    <t>调查前的年数</t>
  </si>
  <si>
    <t>死亡率</t>
  </si>
  <si>
    <t>生育率</t>
  </si>
  <si>
    <t>生育率数据来源</t>
  </si>
  <si>
    <t>死亡率数据来源</t>
  </si>
  <si>
    <t>年龄</t>
  </si>
  <si>
    <t>联合国一般模型</t>
  </si>
  <si>
    <t>普林斯顿北部</t>
  </si>
  <si>
    <t>普林斯顿南部</t>
  </si>
  <si>
    <t>普林斯顿东部</t>
  </si>
  <si>
    <t>普林斯顿西部</t>
  </si>
  <si>
    <t>其他</t>
  </si>
  <si>
    <t>所选生命表</t>
  </si>
  <si>
    <t xml:space="preserve">模型生命罗吉特值 e0=60, 男女合计 </t>
  </si>
  <si>
    <t>模型生命罗吉特值 e0=60, 女性</t>
  </si>
  <si>
    <t>普查日期</t>
  </si>
  <si>
    <t>所要使用的模型生命表</t>
  </si>
  <si>
    <r>
      <t xml:space="preserve">死亡概率: </t>
    </r>
    <r>
      <rPr>
        <vertAlign val="subscript"/>
        <sz val="10"/>
        <rFont val="Arial"/>
        <family val="2"/>
      </rPr>
      <t>5</t>
    </r>
    <r>
      <rPr>
        <i/>
        <sz val="10"/>
        <rFont val="Arial"/>
        <family val="2"/>
      </rPr>
      <t>q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&amp; </t>
    </r>
    <r>
      <rPr>
        <vertAlign val="subscript"/>
        <sz val="10"/>
        <rFont val="Arial"/>
        <family val="2"/>
      </rPr>
      <t>45</t>
    </r>
    <r>
      <rPr>
        <i/>
        <sz val="10"/>
        <rFont val="Arial"/>
        <family val="2"/>
      </rPr>
      <t>q</t>
    </r>
    <r>
      <rPr>
        <vertAlign val="subscript"/>
        <sz val="10"/>
        <rFont val="Arial"/>
        <family val="2"/>
      </rPr>
      <t>15</t>
    </r>
  </si>
  <si>
    <t xml:space="preserve">关联生命表参数: α </t>
  </si>
  <si>
    <t>生育模式</t>
  </si>
  <si>
    <t>冈泊茨关联模型参数</t>
  </si>
  <si>
    <t>生育率数据来源数量</t>
  </si>
  <si>
    <t>1 个序列</t>
  </si>
  <si>
    <t>2 个序列</t>
  </si>
  <si>
    <t>所用的时间序列个数</t>
  </si>
  <si>
    <t>妇女人数</t>
  </si>
  <si>
    <t>儿童人数</t>
  </si>
  <si>
    <t>结果</t>
  </si>
  <si>
    <t>一般生育率 (15-49)</t>
  </si>
  <si>
    <t>总和生育率</t>
  </si>
  <si>
    <t xml:space="preserve">儿童期 β   </t>
  </si>
  <si>
    <t>年龄/日期:</t>
  </si>
  <si>
    <t xml:space="preserve"> β </t>
  </si>
  <si>
    <t xml:space="preserve">α </t>
  </si>
  <si>
    <t>计算母亲存活率</t>
  </si>
  <si>
    <t>倒推存活率法计算的五年间隔期妇女人数</t>
  </si>
  <si>
    <t>年龄组</t>
  </si>
  <si>
    <t>生育率标准化</t>
  </si>
  <si>
    <t>倒推法估算的儿童人数</t>
  </si>
  <si>
    <t>出生数</t>
  </si>
  <si>
    <t>年中时点</t>
  </si>
  <si>
    <t>普查前各年的生育率</t>
  </si>
  <si>
    <t>普查前各年年中的妇女人数</t>
  </si>
  <si>
    <t xml:space="preserve">计算儿童队列存活率 </t>
  </si>
  <si>
    <r>
      <rPr>
        <b/>
        <i/>
        <sz val="11"/>
        <rFont val="Arial Narrow"/>
        <family val="2"/>
      </rPr>
      <t>L</t>
    </r>
    <r>
      <rPr>
        <b/>
        <i/>
        <vertAlign val="subscript"/>
        <sz val="11"/>
        <rFont val="Arial Narrow"/>
        <family val="2"/>
      </rPr>
      <t>x</t>
    </r>
    <r>
      <rPr>
        <b/>
        <sz val="11"/>
        <rFont val="Arial Narrow"/>
        <family val="2"/>
      </rPr>
      <t xml:space="preserve"> -队列</t>
    </r>
  </si>
  <si>
    <t>标准冈比特值 （扎巴校正法标准模型）</t>
  </si>
  <si>
    <t>在右边绿色单元格内输入数据日期。</t>
  </si>
  <si>
    <r>
      <t>在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工作表的</t>
    </r>
    <r>
      <rPr>
        <b/>
        <sz val="12"/>
        <rFont val="Arial"/>
        <family val="2"/>
      </rPr>
      <t>B6:B20</t>
    </r>
    <r>
      <rPr>
        <sz val="12"/>
        <rFont val="Arial"/>
        <family val="2"/>
      </rPr>
      <t>单元格区域输入男女性合计的15岁及以下儿童的人口登记数（若必要，则用加权数）。</t>
    </r>
  </si>
  <si>
    <r>
      <t>各年的总和生育率示于</t>
    </r>
    <r>
      <rPr>
        <b/>
        <sz val="12"/>
        <rFont val="Arial"/>
        <family val="2"/>
      </rPr>
      <t>Method</t>
    </r>
    <r>
      <rPr>
        <sz val="12"/>
        <rFont val="Arial"/>
        <family val="2"/>
      </rPr>
      <t>工作表</t>
    </r>
    <r>
      <rPr>
        <b/>
        <sz val="12"/>
        <rFont val="Arial"/>
        <family val="2"/>
      </rPr>
      <t>H6:H20</t>
    </r>
    <r>
      <rPr>
        <sz val="12"/>
        <rFont val="Arial"/>
        <family val="2"/>
      </rPr>
      <t xml:space="preserve">单元格区域。 </t>
    </r>
  </si>
  <si>
    <r>
      <t>在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</t>
    </r>
    <r>
      <rPr>
        <b/>
        <sz val="12"/>
        <rFont val="Arial"/>
        <family val="2"/>
      </rPr>
      <t>D6:D16</t>
    </r>
    <r>
      <rPr>
        <sz val="12"/>
        <rFont val="Arial"/>
        <family val="2"/>
      </rPr>
      <t>单元格区域输入15-64岁妇女的人口登记数 （若必要，则用加权数）。</t>
    </r>
  </si>
  <si>
    <t xml:space="preserve">用单岁倒推存活率法估算生育率--应用说明 </t>
  </si>
  <si>
    <t xml:space="preserve">参数设置 </t>
  </si>
  <si>
    <t>本方法的阐述请参见</t>
  </si>
  <si>
    <t>年龄  x</t>
  </si>
  <si>
    <t>一般生育率 (15-49岁)</t>
  </si>
  <si>
    <t>本工作表对基于单次普查（或大规模的调查）的年龄分布数据估算其之前15年每年的生育率、该15年间的儿童和育龄妇女死亡率，以及生育模式。</t>
  </si>
  <si>
    <t>在右边绿色单元格内输入国家名称。如果要使用2015年联合国的世界人口展望的数据作为输入，必须填入联合国的标准国家名称。</t>
  </si>
  <si>
    <t>在右边绿色单元格内选择使用方法的死亡参数。从下拉选项中选择适当的标准生命表。</t>
  </si>
  <si>
    <t>对于儿童死亡率，可以输入5岁前的死亡概率(5q0) 或者 相对于标准生命表 的死亡水平参数 α（可从任意的儿童死亡指数计算得到）,也可以直接输入2015年联合国的世界人口展望的数据。对于前两种情况，可将  β 值设置为1或者改变标准生命表死亡率的斜率对其调整。</t>
  </si>
  <si>
    <t>对于成年人死亡率，可以输入15岁至60岁之间的死亡概率(45q15) 或者相对于标准生命表的死亡率水平参数 α，也可以输入2015年联合国的世界人口展望的数据。对于前两种情况，可将  β 值设置为1或者改变标准生命表死亡率的斜率对其调整。</t>
  </si>
  <si>
    <t>人口数据</t>
  </si>
  <si>
    <t>在右边的绿色单元格内对年龄别生育模式设置假定。可以用年龄别生育率或用冈珀茨关联模型的参数。若假定生育模式不变，则在左边那列输入数据；若输入两个时点上的数据，则将近期的数据输入左边那列，而将早期的数据输入右边那列。</t>
  </si>
  <si>
    <t>生育率 (每千人)</t>
  </si>
  <si>
    <t>死亡率（每千人）</t>
  </si>
  <si>
    <t>死亡率和生育率数据</t>
  </si>
  <si>
    <t>日期</t>
  </si>
  <si>
    <t>插值计算</t>
  </si>
  <si>
    <t>生育率数据</t>
  </si>
  <si>
    <t>死亡率数据</t>
  </si>
  <si>
    <t>标准化</t>
  </si>
  <si>
    <t>阿富汗1953</t>
  </si>
  <si>
    <t>阿富汗1958</t>
  </si>
  <si>
    <t>阿富汗1963</t>
  </si>
  <si>
    <t>阿富汗1968</t>
  </si>
  <si>
    <t>阿富汗1973</t>
  </si>
  <si>
    <t>阿富汗1978</t>
  </si>
  <si>
    <t>阿富汗1983</t>
  </si>
  <si>
    <t>阿富汗1988</t>
  </si>
  <si>
    <t>阿富汗1993</t>
  </si>
  <si>
    <t>阿富汗1998</t>
  </si>
  <si>
    <t>阿富汗2003</t>
  </si>
  <si>
    <t>阿富汗2008</t>
  </si>
  <si>
    <t>阿富汗2013</t>
  </si>
  <si>
    <t>阿富汗2018</t>
  </si>
  <si>
    <t>阿富汗2023</t>
  </si>
  <si>
    <t>阿富汗2028</t>
  </si>
  <si>
    <t>阿富汗2033</t>
  </si>
  <si>
    <t>阿富汗2038</t>
  </si>
  <si>
    <t>阿富汗2043</t>
  </si>
  <si>
    <t>阿富汗2048</t>
  </si>
  <si>
    <t>5q0 (男女合计)</t>
  </si>
  <si>
    <t>45q15 (女)</t>
  </si>
  <si>
    <t>国家 年份</t>
  </si>
  <si>
    <t>阿尔巴尼亚1953</t>
  </si>
  <si>
    <t>阿尔巴尼亚1958</t>
  </si>
  <si>
    <t>阿尔巴尼亚1963</t>
  </si>
  <si>
    <t>阿尔巴尼亚1968</t>
  </si>
  <si>
    <t>阿尔巴尼亚1973</t>
  </si>
  <si>
    <t>阿尔巴尼亚1978</t>
  </si>
  <si>
    <t>阿尔巴尼亚1983</t>
  </si>
  <si>
    <t>阿尔巴尼亚1988</t>
  </si>
  <si>
    <t>阿尔巴尼亚1993</t>
  </si>
  <si>
    <t>阿尔巴尼亚1998</t>
  </si>
  <si>
    <t>阿尔巴尼亚2003</t>
  </si>
  <si>
    <t>阿尔巴尼亚2008</t>
  </si>
  <si>
    <t>阿尔巴尼亚2013</t>
  </si>
  <si>
    <t>阿尔巴尼亚2018</t>
  </si>
  <si>
    <t>阿尔巴尼亚2023</t>
  </si>
  <si>
    <t>阿尔巴尼亚2028</t>
  </si>
  <si>
    <t>阿尔巴尼亚2033</t>
  </si>
  <si>
    <t>阿尔巴尼亚2038</t>
  </si>
  <si>
    <t>阿尔巴尼亚2043</t>
  </si>
  <si>
    <t>阿尔巴尼亚2048</t>
  </si>
  <si>
    <t>阿尔及利亚1953</t>
  </si>
  <si>
    <t>阿尔及利亚1958</t>
  </si>
  <si>
    <t>阿尔及利亚1963</t>
  </si>
  <si>
    <t>阿尔及利亚1968</t>
  </si>
  <si>
    <t>阿尔及利亚1973</t>
  </si>
  <si>
    <t>阿尔及利亚1978</t>
  </si>
  <si>
    <t>阿尔及利亚1983</t>
  </si>
  <si>
    <t>阿尔及利亚1988</t>
  </si>
  <si>
    <t>阿尔及利亚1993</t>
  </si>
  <si>
    <t>阿尔及利亚1998</t>
  </si>
  <si>
    <t>阿尔及利亚2003</t>
  </si>
  <si>
    <t>阿尔及利亚2008</t>
  </si>
  <si>
    <t>阿尔及利亚2013</t>
  </si>
  <si>
    <t>阿尔及利亚2018</t>
  </si>
  <si>
    <t>阿尔及利亚2023</t>
  </si>
  <si>
    <t>阿尔及利亚2028</t>
  </si>
  <si>
    <t>阿尔及利亚2033</t>
  </si>
  <si>
    <t>阿尔及利亚2038</t>
  </si>
  <si>
    <t>阿尔及利亚2043</t>
  </si>
  <si>
    <t>阿尔及利亚2048</t>
  </si>
  <si>
    <t>安哥拉1953</t>
  </si>
  <si>
    <t>安哥拉1958</t>
  </si>
  <si>
    <t>安哥拉1963</t>
  </si>
  <si>
    <t>安哥拉1968</t>
  </si>
  <si>
    <t>安哥拉1973</t>
  </si>
  <si>
    <t>安哥拉1978</t>
  </si>
  <si>
    <t>安哥拉1983</t>
  </si>
  <si>
    <t>安哥拉1988</t>
  </si>
  <si>
    <t>安哥拉1993</t>
  </si>
  <si>
    <t>安哥拉1998</t>
  </si>
  <si>
    <t>安哥拉2003</t>
  </si>
  <si>
    <t>安哥拉2008</t>
  </si>
  <si>
    <t>安哥拉2013</t>
  </si>
  <si>
    <t>安哥拉2018</t>
  </si>
  <si>
    <t>安哥拉2023</t>
  </si>
  <si>
    <t>安哥拉2028</t>
  </si>
  <si>
    <t>安哥拉2033</t>
  </si>
  <si>
    <t>安哥拉2038</t>
  </si>
  <si>
    <t>安哥拉2043</t>
  </si>
  <si>
    <t>安哥拉2048</t>
  </si>
  <si>
    <t>安提瓜和巴布达1953</t>
  </si>
  <si>
    <t>安提瓜和巴布达1958</t>
  </si>
  <si>
    <t>安提瓜和巴布达1963</t>
  </si>
  <si>
    <t>安提瓜和巴布达1968</t>
  </si>
  <si>
    <t>安提瓜和巴布达1973</t>
  </si>
  <si>
    <t>安提瓜和巴布达1978</t>
  </si>
  <si>
    <t>安提瓜和巴布达1983</t>
  </si>
  <si>
    <t>安提瓜和巴布达1988</t>
  </si>
  <si>
    <t>安提瓜和巴布达1993</t>
  </si>
  <si>
    <t>安提瓜和巴布达1998</t>
  </si>
  <si>
    <t>安提瓜和巴布达2003</t>
  </si>
  <si>
    <t>安提瓜和巴布达2008</t>
  </si>
  <si>
    <t>安提瓜和巴布达2013</t>
  </si>
  <si>
    <t>安提瓜和巴布达2018</t>
  </si>
  <si>
    <t>安提瓜和巴布达2023</t>
  </si>
  <si>
    <t>安提瓜和巴布达2028</t>
  </si>
  <si>
    <t>安提瓜和巴布达2033</t>
  </si>
  <si>
    <t>安提瓜和巴布达2038</t>
  </si>
  <si>
    <t>安提瓜和巴布达2043</t>
  </si>
  <si>
    <t>安提瓜和巴布达2048</t>
  </si>
  <si>
    <t>阿根廷1953</t>
  </si>
  <si>
    <t>阿根廷1958</t>
  </si>
  <si>
    <t>阿根廷1963</t>
  </si>
  <si>
    <t>阿根廷1968</t>
  </si>
  <si>
    <t>阿根廷1973</t>
  </si>
  <si>
    <t>阿根廷1978</t>
  </si>
  <si>
    <t>阿根廷1983</t>
  </si>
  <si>
    <t>阿根廷1988</t>
  </si>
  <si>
    <t>阿根廷1993</t>
  </si>
  <si>
    <t>阿根廷1998</t>
  </si>
  <si>
    <t>阿根廷2003</t>
  </si>
  <si>
    <t>阿根廷2008</t>
  </si>
  <si>
    <t>阿根廷2013</t>
  </si>
  <si>
    <t>阿根廷2018</t>
  </si>
  <si>
    <t>阿根廷2023</t>
  </si>
  <si>
    <t>阿根廷2028</t>
  </si>
  <si>
    <t>阿根廷2033</t>
  </si>
  <si>
    <t>阿根廷2038</t>
  </si>
  <si>
    <t>阿根廷2043</t>
  </si>
  <si>
    <t>阿根廷2048</t>
  </si>
  <si>
    <t>亚美尼亚1953</t>
  </si>
  <si>
    <t>亚美尼亚1958</t>
  </si>
  <si>
    <t>亚美尼亚1963</t>
  </si>
  <si>
    <t>亚美尼亚1968</t>
  </si>
  <si>
    <t>亚美尼亚1973</t>
  </si>
  <si>
    <t>亚美尼亚1978</t>
  </si>
  <si>
    <t>亚美尼亚1983</t>
  </si>
  <si>
    <t>亚美尼亚1988</t>
  </si>
  <si>
    <t>亚美尼亚1993</t>
  </si>
  <si>
    <t>亚美尼亚1998</t>
  </si>
  <si>
    <t>亚美尼亚2003</t>
  </si>
  <si>
    <t>亚美尼亚2008</t>
  </si>
  <si>
    <t>亚美尼亚2013</t>
  </si>
  <si>
    <t>亚美尼亚2018</t>
  </si>
  <si>
    <t>亚美尼亚2023</t>
  </si>
  <si>
    <t>亚美尼亚2028</t>
  </si>
  <si>
    <t>亚美尼亚2033</t>
  </si>
  <si>
    <t>亚美尼亚2038</t>
  </si>
  <si>
    <t>亚美尼亚2043</t>
  </si>
  <si>
    <t>亚美尼亚2048</t>
  </si>
  <si>
    <t>阿鲁巴1953</t>
  </si>
  <si>
    <t>阿鲁巴1958</t>
  </si>
  <si>
    <t>阿鲁巴1963</t>
  </si>
  <si>
    <t>阿鲁巴1968</t>
  </si>
  <si>
    <t>阿鲁巴1973</t>
  </si>
  <si>
    <t>阿鲁巴1978</t>
  </si>
  <si>
    <t>阿鲁巴1983</t>
  </si>
  <si>
    <t>阿鲁巴1988</t>
  </si>
  <si>
    <t>阿鲁巴1993</t>
  </si>
  <si>
    <t>阿鲁巴1998</t>
  </si>
  <si>
    <t>阿鲁巴2003</t>
  </si>
  <si>
    <t>阿鲁巴2008</t>
  </si>
  <si>
    <t>阿鲁巴2013</t>
  </si>
  <si>
    <t>阿鲁巴2018</t>
  </si>
  <si>
    <t>阿鲁巴2023</t>
  </si>
  <si>
    <t>阿鲁巴2028</t>
  </si>
  <si>
    <t>阿鲁巴2033</t>
  </si>
  <si>
    <t>阿鲁巴2038</t>
  </si>
  <si>
    <t>阿鲁巴2043</t>
  </si>
  <si>
    <t>阿鲁巴2048</t>
  </si>
  <si>
    <t>澳大利亚1953</t>
  </si>
  <si>
    <t>澳大利亚1958</t>
  </si>
  <si>
    <t>澳大利亚1963</t>
  </si>
  <si>
    <t>澳大利亚1968</t>
  </si>
  <si>
    <t>澳大利亚1973</t>
  </si>
  <si>
    <t>澳大利亚1978</t>
  </si>
  <si>
    <t>澳大利亚1983</t>
  </si>
  <si>
    <t>澳大利亚1988</t>
  </si>
  <si>
    <t>澳大利亚1993</t>
  </si>
  <si>
    <t>澳大利亚1998</t>
  </si>
  <si>
    <t>澳大利亚2003</t>
  </si>
  <si>
    <t>澳大利亚2008</t>
  </si>
  <si>
    <t>澳大利亚2013</t>
  </si>
  <si>
    <t>澳大利亚2018</t>
  </si>
  <si>
    <t>澳大利亚2023</t>
  </si>
  <si>
    <t>澳大利亚2028</t>
  </si>
  <si>
    <t>澳大利亚2033</t>
  </si>
  <si>
    <t>澳大利亚2038</t>
  </si>
  <si>
    <t>澳大利亚2043</t>
  </si>
  <si>
    <t>澳大利亚2048</t>
  </si>
  <si>
    <t>奥地利1953</t>
  </si>
  <si>
    <t>奥地利1958</t>
  </si>
  <si>
    <t>奥地利1963</t>
  </si>
  <si>
    <t>奥地利1968</t>
  </si>
  <si>
    <t>奥地利1973</t>
  </si>
  <si>
    <t>奥地利1978</t>
  </si>
  <si>
    <t>奥地利1983</t>
  </si>
  <si>
    <t>奥地利1988</t>
  </si>
  <si>
    <t>奥地利1993</t>
  </si>
  <si>
    <t>奥地利1998</t>
  </si>
  <si>
    <t>奥地利2003</t>
  </si>
  <si>
    <t>奥地利2008</t>
  </si>
  <si>
    <t>奥地利2013</t>
  </si>
  <si>
    <t>奥地利2018</t>
  </si>
  <si>
    <t>奥地利2023</t>
  </si>
  <si>
    <t>奥地利2028</t>
  </si>
  <si>
    <t>奥地利2033</t>
  </si>
  <si>
    <t>奥地利2038</t>
  </si>
  <si>
    <t>奥地利2043</t>
  </si>
  <si>
    <t>奥地利2048</t>
  </si>
  <si>
    <t>阿塞拜疆1953</t>
  </si>
  <si>
    <t>阿塞拜疆1958</t>
  </si>
  <si>
    <t>阿塞拜疆1963</t>
  </si>
  <si>
    <t>阿塞拜疆1968</t>
  </si>
  <si>
    <t>阿塞拜疆1973</t>
  </si>
  <si>
    <t>阿塞拜疆1978</t>
  </si>
  <si>
    <t>阿塞拜疆1983</t>
  </si>
  <si>
    <t>阿塞拜疆1988</t>
  </si>
  <si>
    <t>阿塞拜疆1993</t>
  </si>
  <si>
    <t>阿塞拜疆1998</t>
  </si>
  <si>
    <t>阿塞拜疆2003</t>
  </si>
  <si>
    <t>阿塞拜疆2008</t>
  </si>
  <si>
    <t>阿塞拜疆2013</t>
  </si>
  <si>
    <t>阿塞拜疆2018</t>
  </si>
  <si>
    <t>阿塞拜疆2023</t>
  </si>
  <si>
    <t>阿塞拜疆2028</t>
  </si>
  <si>
    <t>阿塞拜疆2033</t>
  </si>
  <si>
    <t>阿塞拜疆2038</t>
  </si>
  <si>
    <t>阿塞拜疆2043</t>
  </si>
  <si>
    <t>阿塞拜疆2048</t>
  </si>
  <si>
    <t>巴哈马1953</t>
  </si>
  <si>
    <t>巴哈马1958</t>
  </si>
  <si>
    <t>巴哈马1963</t>
  </si>
  <si>
    <t>巴哈马1968</t>
  </si>
  <si>
    <t>巴哈马1973</t>
  </si>
  <si>
    <t>巴哈马1978</t>
  </si>
  <si>
    <t>巴哈马1983</t>
  </si>
  <si>
    <t>巴哈马1988</t>
  </si>
  <si>
    <t>巴哈马1993</t>
  </si>
  <si>
    <t>巴哈马1998</t>
  </si>
  <si>
    <t>巴哈马2003</t>
  </si>
  <si>
    <t>巴哈马2008</t>
  </si>
  <si>
    <t>巴哈马2013</t>
  </si>
  <si>
    <t>巴哈马2018</t>
  </si>
  <si>
    <t>巴哈马2023</t>
  </si>
  <si>
    <t>巴哈马2028</t>
  </si>
  <si>
    <t>巴哈马2033</t>
  </si>
  <si>
    <t>巴哈马2038</t>
  </si>
  <si>
    <t>巴哈马2043</t>
  </si>
  <si>
    <t>巴哈马2048</t>
  </si>
  <si>
    <t>巴林1953</t>
  </si>
  <si>
    <t>巴林1958</t>
  </si>
  <si>
    <t>巴林1963</t>
  </si>
  <si>
    <t>巴林1968</t>
  </si>
  <si>
    <t>巴林1973</t>
  </si>
  <si>
    <t>巴林1978</t>
  </si>
  <si>
    <t>巴林1983</t>
  </si>
  <si>
    <t>巴林1988</t>
  </si>
  <si>
    <t>巴林1993</t>
  </si>
  <si>
    <t>巴林1998</t>
  </si>
  <si>
    <t>巴林2003</t>
  </si>
  <si>
    <t>巴林2008</t>
  </si>
  <si>
    <t>巴林2013</t>
  </si>
  <si>
    <t>巴林2018</t>
  </si>
  <si>
    <t>巴林2023</t>
  </si>
  <si>
    <t>巴林2028</t>
  </si>
  <si>
    <t>巴林2033</t>
  </si>
  <si>
    <t>巴林2038</t>
  </si>
  <si>
    <t>巴林2043</t>
  </si>
  <si>
    <t>巴林2048</t>
  </si>
  <si>
    <t>巴巴多斯1953</t>
  </si>
  <si>
    <t>巴巴多斯1958</t>
  </si>
  <si>
    <t>巴巴多斯1963</t>
  </si>
  <si>
    <t>巴巴多斯1968</t>
  </si>
  <si>
    <t>巴巴多斯1973</t>
  </si>
  <si>
    <t>巴巴多斯1978</t>
  </si>
  <si>
    <t>巴巴多斯1983</t>
  </si>
  <si>
    <t>巴巴多斯1988</t>
  </si>
  <si>
    <t>巴巴多斯1993</t>
  </si>
  <si>
    <t>巴巴多斯1998</t>
  </si>
  <si>
    <t>巴巴多斯2003</t>
  </si>
  <si>
    <t>巴巴多斯2008</t>
  </si>
  <si>
    <t>巴巴多斯2013</t>
  </si>
  <si>
    <t>巴巴多斯2018</t>
  </si>
  <si>
    <t>巴巴多斯2023</t>
  </si>
  <si>
    <t>巴巴多斯2028</t>
  </si>
  <si>
    <t>巴巴多斯2033</t>
  </si>
  <si>
    <t>巴巴多斯2038</t>
  </si>
  <si>
    <t>巴巴多斯2043</t>
  </si>
  <si>
    <t>巴巴多斯2048</t>
  </si>
  <si>
    <t>白俄罗斯1953</t>
  </si>
  <si>
    <t>白俄罗斯1958</t>
  </si>
  <si>
    <t>白俄罗斯1963</t>
  </si>
  <si>
    <t>白俄罗斯1968</t>
  </si>
  <si>
    <t>白俄罗斯1973</t>
  </si>
  <si>
    <t>白俄罗斯1978</t>
  </si>
  <si>
    <t>白俄罗斯1983</t>
  </si>
  <si>
    <t>白俄罗斯1988</t>
  </si>
  <si>
    <t>白俄罗斯1993</t>
  </si>
  <si>
    <t>白俄罗斯1998</t>
  </si>
  <si>
    <t>白俄罗斯2003</t>
  </si>
  <si>
    <t>白俄罗斯2008</t>
  </si>
  <si>
    <t>白俄罗斯2013</t>
  </si>
  <si>
    <t>白俄罗斯2018</t>
  </si>
  <si>
    <t>白俄罗斯2023</t>
  </si>
  <si>
    <t>白俄罗斯2028</t>
  </si>
  <si>
    <t>白俄罗斯2033</t>
  </si>
  <si>
    <t>白俄罗斯2038</t>
  </si>
  <si>
    <t>白俄罗斯2043</t>
  </si>
  <si>
    <t>白俄罗斯2048</t>
  </si>
  <si>
    <t>比利时1953</t>
  </si>
  <si>
    <t>比利时1958</t>
  </si>
  <si>
    <t>比利时1963</t>
  </si>
  <si>
    <t>比利时1968</t>
  </si>
  <si>
    <t>比利时1973</t>
  </si>
  <si>
    <t>比利时1978</t>
  </si>
  <si>
    <t>比利时1983</t>
  </si>
  <si>
    <t>比利时1988</t>
  </si>
  <si>
    <t>比利时1993</t>
  </si>
  <si>
    <t>比利时1998</t>
  </si>
  <si>
    <t>比利时2003</t>
  </si>
  <si>
    <t>比利时2008</t>
  </si>
  <si>
    <t>比利时2013</t>
  </si>
  <si>
    <t>比利时2018</t>
  </si>
  <si>
    <t>比利时2023</t>
  </si>
  <si>
    <t>比利时2028</t>
  </si>
  <si>
    <t>比利时2033</t>
  </si>
  <si>
    <t>比利时2038</t>
  </si>
  <si>
    <t>比利时2043</t>
  </si>
  <si>
    <t>比利时2048</t>
  </si>
  <si>
    <t>伯利兹1953</t>
  </si>
  <si>
    <t>伯利兹1958</t>
  </si>
  <si>
    <t>伯利兹1963</t>
  </si>
  <si>
    <t>伯利兹1968</t>
  </si>
  <si>
    <t>伯利兹1973</t>
  </si>
  <si>
    <t>伯利兹1978</t>
  </si>
  <si>
    <t>伯利兹1983</t>
  </si>
  <si>
    <t>伯利兹1988</t>
  </si>
  <si>
    <t>伯利兹1993</t>
  </si>
  <si>
    <t>伯利兹1998</t>
  </si>
  <si>
    <t>伯利兹2003</t>
  </si>
  <si>
    <t>伯利兹2008</t>
  </si>
  <si>
    <t>伯利兹2013</t>
  </si>
  <si>
    <t>伯利兹2018</t>
  </si>
  <si>
    <t>伯利兹2023</t>
  </si>
  <si>
    <t>伯利兹2028</t>
  </si>
  <si>
    <t>伯利兹2033</t>
  </si>
  <si>
    <t>伯利兹2038</t>
  </si>
  <si>
    <t>伯利兹2043</t>
  </si>
  <si>
    <t>伯利兹2048</t>
  </si>
  <si>
    <t>贝宁1953</t>
  </si>
  <si>
    <t>贝宁1958</t>
  </si>
  <si>
    <t>贝宁1963</t>
  </si>
  <si>
    <t>贝宁1968</t>
  </si>
  <si>
    <t>贝宁1973</t>
  </si>
  <si>
    <t>贝宁1978</t>
  </si>
  <si>
    <t>贝宁1983</t>
  </si>
  <si>
    <t>贝宁1988</t>
  </si>
  <si>
    <t>贝宁1993</t>
  </si>
  <si>
    <t>贝宁1998</t>
  </si>
  <si>
    <t>贝宁2003</t>
  </si>
  <si>
    <t>贝宁2008</t>
  </si>
  <si>
    <t>贝宁2013</t>
  </si>
  <si>
    <t>贝宁2018</t>
  </si>
  <si>
    <t>贝宁2023</t>
  </si>
  <si>
    <t>贝宁2028</t>
  </si>
  <si>
    <t>贝宁2033</t>
  </si>
  <si>
    <t>贝宁2038</t>
  </si>
  <si>
    <t>贝宁2043</t>
  </si>
  <si>
    <t>贝宁2048</t>
  </si>
  <si>
    <t>不丹1953</t>
  </si>
  <si>
    <t>不丹1958</t>
  </si>
  <si>
    <t>不丹1963</t>
  </si>
  <si>
    <t>不丹1968</t>
  </si>
  <si>
    <t>不丹1973</t>
  </si>
  <si>
    <t>不丹1978</t>
  </si>
  <si>
    <t>不丹1983</t>
  </si>
  <si>
    <t>不丹1988</t>
  </si>
  <si>
    <t>不丹1993</t>
  </si>
  <si>
    <t>不丹1998</t>
  </si>
  <si>
    <t>不丹2003</t>
  </si>
  <si>
    <t>不丹2008</t>
  </si>
  <si>
    <t>不丹2013</t>
  </si>
  <si>
    <t>不丹2018</t>
  </si>
  <si>
    <t>不丹2023</t>
  </si>
  <si>
    <t>不丹2028</t>
  </si>
  <si>
    <t>不丹2033</t>
  </si>
  <si>
    <t>不丹2038</t>
  </si>
  <si>
    <t>不丹2043</t>
  </si>
  <si>
    <t>不丹2048</t>
  </si>
  <si>
    <t>玻利维亚1953</t>
  </si>
  <si>
    <t>玻利维亚1958</t>
  </si>
  <si>
    <t>玻利维亚1963</t>
  </si>
  <si>
    <t>玻利维亚1968</t>
  </si>
  <si>
    <t>玻利维亚1973</t>
  </si>
  <si>
    <t>玻利维亚1978</t>
  </si>
  <si>
    <t>玻利维亚1983</t>
  </si>
  <si>
    <t>玻利维亚1988</t>
  </si>
  <si>
    <t>玻利维亚1993</t>
  </si>
  <si>
    <t>玻利维亚1998</t>
  </si>
  <si>
    <t>玻利维亚2003</t>
  </si>
  <si>
    <t>玻利维亚2008</t>
  </si>
  <si>
    <t>玻利维亚2013</t>
  </si>
  <si>
    <t>玻利维亚2018</t>
  </si>
  <si>
    <t>玻利维亚2023</t>
  </si>
  <si>
    <t>玻利维亚2028</t>
  </si>
  <si>
    <t>玻利维亚2033</t>
  </si>
  <si>
    <t>玻利维亚2038</t>
  </si>
  <si>
    <t>玻利维亚2043</t>
  </si>
  <si>
    <t>玻利维亚2048</t>
  </si>
  <si>
    <t>波斯尼亚和黑塞哥维那1953</t>
  </si>
  <si>
    <t>波斯尼亚和黑塞哥维那1958</t>
  </si>
  <si>
    <t>波斯尼亚和黑塞哥维那1963</t>
  </si>
  <si>
    <t>波斯尼亚和黑塞哥维那1968</t>
  </si>
  <si>
    <t>波斯尼亚和黑塞哥维那1973</t>
  </si>
  <si>
    <t>波斯尼亚和黑塞哥维那1978</t>
  </si>
  <si>
    <t>波斯尼亚和黑塞哥维那1983</t>
  </si>
  <si>
    <t>波斯尼亚和黑塞哥维那1988</t>
  </si>
  <si>
    <t>波斯尼亚和黑塞哥维那1993</t>
  </si>
  <si>
    <t>波斯尼亚和黑塞哥维那1998</t>
  </si>
  <si>
    <t>波斯尼亚和黑塞哥维那2003</t>
  </si>
  <si>
    <t>波斯尼亚和黑塞哥维那2008</t>
  </si>
  <si>
    <t>波斯尼亚和黑塞哥维那2013</t>
  </si>
  <si>
    <t>波斯尼亚和黑塞哥维那2018</t>
  </si>
  <si>
    <t>波斯尼亚和黑塞哥维那2023</t>
  </si>
  <si>
    <t>波斯尼亚和黑塞哥维那2028</t>
  </si>
  <si>
    <t>波斯尼亚和黑塞哥维那2033</t>
  </si>
  <si>
    <t>波斯尼亚和黑塞哥维那2038</t>
  </si>
  <si>
    <t>波斯尼亚和黑塞哥维那2043</t>
  </si>
  <si>
    <t>波斯尼亚和黑塞哥维那2048</t>
  </si>
  <si>
    <t>博茨瓦纳1953</t>
  </si>
  <si>
    <t>博茨瓦纳1958</t>
  </si>
  <si>
    <t>博茨瓦纳1963</t>
  </si>
  <si>
    <t>博茨瓦纳1968</t>
  </si>
  <si>
    <t>博茨瓦纳1973</t>
  </si>
  <si>
    <t>博茨瓦纳1978</t>
  </si>
  <si>
    <t>博茨瓦纳1983</t>
  </si>
  <si>
    <t>博茨瓦纳1988</t>
  </si>
  <si>
    <t>博茨瓦纳1993</t>
  </si>
  <si>
    <t>博茨瓦纳1998</t>
  </si>
  <si>
    <t>博茨瓦纳2003</t>
  </si>
  <si>
    <t>博茨瓦纳2008</t>
  </si>
  <si>
    <t>博茨瓦纳2013</t>
  </si>
  <si>
    <t>博茨瓦纳2018</t>
  </si>
  <si>
    <t>博茨瓦纳2023</t>
  </si>
  <si>
    <t>博茨瓦纳2028</t>
  </si>
  <si>
    <t>博茨瓦纳2033</t>
  </si>
  <si>
    <t>博茨瓦纳2038</t>
  </si>
  <si>
    <t>博茨瓦纳2043</t>
  </si>
  <si>
    <t>博茨瓦纳2048</t>
  </si>
  <si>
    <t>巴西1953</t>
  </si>
  <si>
    <t>巴西1958</t>
  </si>
  <si>
    <t>巴西1963</t>
  </si>
  <si>
    <t>巴西1968</t>
  </si>
  <si>
    <t>巴西1973</t>
  </si>
  <si>
    <t>巴西1978</t>
  </si>
  <si>
    <t>巴西1983</t>
  </si>
  <si>
    <t>巴西1988</t>
  </si>
  <si>
    <t>巴西1993</t>
  </si>
  <si>
    <t>巴西1998</t>
  </si>
  <si>
    <t>巴西2003</t>
  </si>
  <si>
    <t>巴西2008</t>
  </si>
  <si>
    <t>巴西2013</t>
  </si>
  <si>
    <t>巴西2018</t>
  </si>
  <si>
    <t>巴西2023</t>
  </si>
  <si>
    <t>巴西2028</t>
  </si>
  <si>
    <t>巴西2033</t>
  </si>
  <si>
    <t>巴西2038</t>
  </si>
  <si>
    <t>巴西2043</t>
  </si>
  <si>
    <t>巴西2048</t>
  </si>
  <si>
    <t>保加利亚1953</t>
  </si>
  <si>
    <t>保加利亚1958</t>
  </si>
  <si>
    <t>保加利亚1963</t>
  </si>
  <si>
    <t>保加利亚1968</t>
  </si>
  <si>
    <t>保加利亚1973</t>
  </si>
  <si>
    <t>保加利亚1978</t>
  </si>
  <si>
    <t>保加利亚1983</t>
  </si>
  <si>
    <t>保加利亚1988</t>
  </si>
  <si>
    <t>保加利亚1993</t>
  </si>
  <si>
    <t>保加利亚1998</t>
  </si>
  <si>
    <t>保加利亚2003</t>
  </si>
  <si>
    <t>保加利亚2008</t>
  </si>
  <si>
    <t>保加利亚2013</t>
  </si>
  <si>
    <t>保加利亚2018</t>
  </si>
  <si>
    <t>保加利亚2023</t>
  </si>
  <si>
    <t>保加利亚2028</t>
  </si>
  <si>
    <t>保加利亚2033</t>
  </si>
  <si>
    <t>保加利亚2038</t>
  </si>
  <si>
    <t>保加利亚2043</t>
  </si>
  <si>
    <t>保加利亚2048</t>
  </si>
  <si>
    <t>布基纳法索1953</t>
  </si>
  <si>
    <t>布基纳法索1958</t>
  </si>
  <si>
    <t>布基纳法索1963</t>
  </si>
  <si>
    <t>布基纳法索1968</t>
  </si>
  <si>
    <t>布基纳法索1973</t>
  </si>
  <si>
    <t>布基纳法索1978</t>
  </si>
  <si>
    <t>布基纳法索1983</t>
  </si>
  <si>
    <t>布基纳法索1988</t>
  </si>
  <si>
    <t>布基纳法索1993</t>
  </si>
  <si>
    <t>布基纳法索1998</t>
  </si>
  <si>
    <t>布基纳法索2003</t>
  </si>
  <si>
    <t>布基纳法索2008</t>
  </si>
  <si>
    <t>布基纳法索2013</t>
  </si>
  <si>
    <t>布基纳法索2018</t>
  </si>
  <si>
    <t>布基纳法索2023</t>
  </si>
  <si>
    <t>布基纳法索2028</t>
  </si>
  <si>
    <t>布基纳法索2033</t>
  </si>
  <si>
    <t>布基纳法索2038</t>
  </si>
  <si>
    <t>布基纳法索2043</t>
  </si>
  <si>
    <t>布基纳法索2048</t>
  </si>
  <si>
    <t>布隆迪1953</t>
  </si>
  <si>
    <t>布隆迪1958</t>
  </si>
  <si>
    <t>布隆迪1963</t>
  </si>
  <si>
    <t>布隆迪1968</t>
  </si>
  <si>
    <t>布隆迪1973</t>
  </si>
  <si>
    <t>布隆迪1978</t>
  </si>
  <si>
    <t>布隆迪1983</t>
  </si>
  <si>
    <t>布隆迪1988</t>
  </si>
  <si>
    <t>布隆迪1993</t>
  </si>
  <si>
    <t>布隆迪1998</t>
  </si>
  <si>
    <t>布隆迪2003</t>
  </si>
  <si>
    <t>布隆迪2008</t>
  </si>
  <si>
    <t>布隆迪2013</t>
  </si>
  <si>
    <t>布隆迪2018</t>
  </si>
  <si>
    <t>布隆迪2023</t>
  </si>
  <si>
    <t>布隆迪2028</t>
  </si>
  <si>
    <t>布隆迪2033</t>
  </si>
  <si>
    <t>布隆迪2038</t>
  </si>
  <si>
    <t>布隆迪2043</t>
  </si>
  <si>
    <t>布隆迪2048</t>
  </si>
  <si>
    <t>佛得角1953</t>
  </si>
  <si>
    <t>佛得角1958</t>
  </si>
  <si>
    <t>佛得角1963</t>
  </si>
  <si>
    <t>佛得角1968</t>
  </si>
  <si>
    <t>佛得角1973</t>
  </si>
  <si>
    <t>佛得角1978</t>
  </si>
  <si>
    <t>佛得角1983</t>
  </si>
  <si>
    <t>佛得角1988</t>
  </si>
  <si>
    <t>佛得角1993</t>
  </si>
  <si>
    <t>佛得角1998</t>
  </si>
  <si>
    <t>佛得角2003</t>
  </si>
  <si>
    <t>佛得角2008</t>
  </si>
  <si>
    <t>佛得角2013</t>
  </si>
  <si>
    <t>佛得角2018</t>
  </si>
  <si>
    <t>佛得角2023</t>
  </si>
  <si>
    <t>佛得角2028</t>
  </si>
  <si>
    <t>佛得角2033</t>
  </si>
  <si>
    <t>佛得角2038</t>
  </si>
  <si>
    <t>佛得角2043</t>
  </si>
  <si>
    <t>佛得角2048</t>
  </si>
  <si>
    <t>柬埔寨1953</t>
  </si>
  <si>
    <t>柬埔寨1958</t>
  </si>
  <si>
    <t>柬埔寨1963</t>
  </si>
  <si>
    <t>柬埔寨1968</t>
  </si>
  <si>
    <t>柬埔寨1973</t>
  </si>
  <si>
    <t>柬埔寨1978</t>
  </si>
  <si>
    <t>柬埔寨1983</t>
  </si>
  <si>
    <t>柬埔寨1988</t>
  </si>
  <si>
    <t>柬埔寨1993</t>
  </si>
  <si>
    <t>柬埔寨1998</t>
  </si>
  <si>
    <t>柬埔寨2003</t>
  </si>
  <si>
    <t>柬埔寨2008</t>
  </si>
  <si>
    <t>柬埔寨2013</t>
  </si>
  <si>
    <t>柬埔寨2018</t>
  </si>
  <si>
    <t>柬埔寨2023</t>
  </si>
  <si>
    <t>柬埔寨2028</t>
  </si>
  <si>
    <t>柬埔寨2033</t>
  </si>
  <si>
    <t>柬埔寨2038</t>
  </si>
  <si>
    <t>柬埔寨2043</t>
  </si>
  <si>
    <t>柬埔寨2048</t>
  </si>
  <si>
    <t>喀麦隆1953</t>
  </si>
  <si>
    <t>喀麦隆1958</t>
  </si>
  <si>
    <t>喀麦隆1963</t>
  </si>
  <si>
    <t>喀麦隆1968</t>
  </si>
  <si>
    <t>喀麦隆1973</t>
  </si>
  <si>
    <t>喀麦隆1978</t>
  </si>
  <si>
    <t>喀麦隆1983</t>
  </si>
  <si>
    <t>喀麦隆1988</t>
  </si>
  <si>
    <t>喀麦隆1993</t>
  </si>
  <si>
    <t>喀麦隆1998</t>
  </si>
  <si>
    <t>喀麦隆2003</t>
  </si>
  <si>
    <t>喀麦隆2008</t>
  </si>
  <si>
    <t>喀麦隆2013</t>
  </si>
  <si>
    <t>喀麦隆2018</t>
  </si>
  <si>
    <t>喀麦隆2023</t>
  </si>
  <si>
    <t>喀麦隆2028</t>
  </si>
  <si>
    <t>喀麦隆2033</t>
  </si>
  <si>
    <t>喀麦隆2038</t>
  </si>
  <si>
    <t>喀麦隆2043</t>
  </si>
  <si>
    <t>喀麦隆2048</t>
  </si>
  <si>
    <t>加拿大1953</t>
  </si>
  <si>
    <t>加拿大1958</t>
  </si>
  <si>
    <t>加拿大1963</t>
  </si>
  <si>
    <t>加拿大1968</t>
  </si>
  <si>
    <t>加拿大1973</t>
  </si>
  <si>
    <t>加拿大1978</t>
  </si>
  <si>
    <t>加拿大1983</t>
  </si>
  <si>
    <t>加拿大1988</t>
  </si>
  <si>
    <t>加拿大1993</t>
  </si>
  <si>
    <t>加拿大1998</t>
  </si>
  <si>
    <t>加拿大2003</t>
  </si>
  <si>
    <t>加拿大2008</t>
  </si>
  <si>
    <t>加拿大2013</t>
  </si>
  <si>
    <t>加拿大2018</t>
  </si>
  <si>
    <t>加拿大2023</t>
  </si>
  <si>
    <t>加拿大2028</t>
  </si>
  <si>
    <t>加拿大2033</t>
  </si>
  <si>
    <t>加拿大2038</t>
  </si>
  <si>
    <t>加拿大2043</t>
  </si>
  <si>
    <t>加拿大2048</t>
  </si>
  <si>
    <t>乍得1953</t>
  </si>
  <si>
    <t>乍得1958</t>
  </si>
  <si>
    <t>乍得1963</t>
  </si>
  <si>
    <t>乍得1968</t>
  </si>
  <si>
    <t>乍得1973</t>
  </si>
  <si>
    <t>乍得1978</t>
  </si>
  <si>
    <t>乍得1983</t>
  </si>
  <si>
    <t>乍得1988</t>
  </si>
  <si>
    <t>乍得1993</t>
  </si>
  <si>
    <t>乍得1998</t>
  </si>
  <si>
    <t>乍得2003</t>
  </si>
  <si>
    <t>乍得2008</t>
  </si>
  <si>
    <t>乍得2013</t>
  </si>
  <si>
    <t>乍得2018</t>
  </si>
  <si>
    <t>乍得2023</t>
  </si>
  <si>
    <t>乍得2028</t>
  </si>
  <si>
    <t>乍得2033</t>
  </si>
  <si>
    <t>乍得2038</t>
  </si>
  <si>
    <t>乍得2043</t>
  </si>
  <si>
    <t>乍得2048</t>
  </si>
  <si>
    <t>海峡群岛1953</t>
  </si>
  <si>
    <t>海峡群岛1958</t>
  </si>
  <si>
    <t>海峡群岛1963</t>
  </si>
  <si>
    <t>海峡群岛1968</t>
  </si>
  <si>
    <t>海峡群岛1973</t>
  </si>
  <si>
    <t>海峡群岛1978</t>
  </si>
  <si>
    <t>海峡群岛1983</t>
  </si>
  <si>
    <t>海峡群岛1988</t>
  </si>
  <si>
    <t>海峡群岛1993</t>
  </si>
  <si>
    <t>海峡群岛1998</t>
  </si>
  <si>
    <t>海峡群岛2003</t>
  </si>
  <si>
    <t>海峡群岛2008</t>
  </si>
  <si>
    <t>海峡群岛2013</t>
  </si>
  <si>
    <t>海峡群岛2018</t>
  </si>
  <si>
    <t>海峡群岛2023</t>
  </si>
  <si>
    <t>海峡群岛2028</t>
  </si>
  <si>
    <t>海峡群岛2033</t>
  </si>
  <si>
    <t>海峡群岛2038</t>
  </si>
  <si>
    <t>海峡群岛2043</t>
  </si>
  <si>
    <t>海峡群岛2048</t>
  </si>
  <si>
    <t>智利1953</t>
  </si>
  <si>
    <t>智利1958</t>
  </si>
  <si>
    <t>智利1963</t>
  </si>
  <si>
    <t>智利1968</t>
  </si>
  <si>
    <t>智利1973</t>
  </si>
  <si>
    <t>智利1978</t>
  </si>
  <si>
    <t>智利1983</t>
  </si>
  <si>
    <t>智利1988</t>
  </si>
  <si>
    <t>智利1993</t>
  </si>
  <si>
    <t>智利1998</t>
  </si>
  <si>
    <t>智利2003</t>
  </si>
  <si>
    <t>智利2008</t>
  </si>
  <si>
    <t>智利2013</t>
  </si>
  <si>
    <t>智利2018</t>
  </si>
  <si>
    <t>智利2023</t>
  </si>
  <si>
    <t>智利2028</t>
  </si>
  <si>
    <t>智利2033</t>
  </si>
  <si>
    <t>智利2038</t>
  </si>
  <si>
    <t>智利2043</t>
  </si>
  <si>
    <t>智利2048</t>
  </si>
  <si>
    <t>中国1953</t>
  </si>
  <si>
    <t>中国1958</t>
  </si>
  <si>
    <t>中国1963</t>
  </si>
  <si>
    <t>中国1968</t>
  </si>
  <si>
    <t>中国1973</t>
  </si>
  <si>
    <t>中国1978</t>
  </si>
  <si>
    <t>中国1983</t>
  </si>
  <si>
    <t>中国1988</t>
  </si>
  <si>
    <t>中国1993</t>
  </si>
  <si>
    <t>中国1998</t>
  </si>
  <si>
    <t>中国2003</t>
  </si>
  <si>
    <t>中国2008</t>
  </si>
  <si>
    <t>中国2013</t>
  </si>
  <si>
    <t>中国2018</t>
  </si>
  <si>
    <t>中国2023</t>
  </si>
  <si>
    <t>中国2028</t>
  </si>
  <si>
    <t>中国2033</t>
  </si>
  <si>
    <t>中国2038</t>
  </si>
  <si>
    <t>中国2043</t>
  </si>
  <si>
    <t>中国2048</t>
  </si>
  <si>
    <t>哥伦比亚1953</t>
  </si>
  <si>
    <t>哥伦比亚1958</t>
  </si>
  <si>
    <t>哥伦比亚1963</t>
  </si>
  <si>
    <t>哥伦比亚1968</t>
  </si>
  <si>
    <t>哥伦比亚1973</t>
  </si>
  <si>
    <t>哥伦比亚1978</t>
  </si>
  <si>
    <t>哥伦比亚1983</t>
  </si>
  <si>
    <t>哥伦比亚1988</t>
  </si>
  <si>
    <t>哥伦比亚1993</t>
  </si>
  <si>
    <t>哥伦比亚1998</t>
  </si>
  <si>
    <t>哥伦比亚2003</t>
  </si>
  <si>
    <t>哥伦比亚2008</t>
  </si>
  <si>
    <t>哥伦比亚2013</t>
  </si>
  <si>
    <t>哥伦比亚2018</t>
  </si>
  <si>
    <t>哥伦比亚2023</t>
  </si>
  <si>
    <t>哥伦比亚2028</t>
  </si>
  <si>
    <t>哥伦比亚2033</t>
  </si>
  <si>
    <t>哥伦比亚2038</t>
  </si>
  <si>
    <t>哥伦比亚2043</t>
  </si>
  <si>
    <t>哥伦比亚2048</t>
  </si>
  <si>
    <t>科摩罗1953</t>
  </si>
  <si>
    <t>科摩罗1958</t>
  </si>
  <si>
    <t>科摩罗1963</t>
  </si>
  <si>
    <t>科摩罗1968</t>
  </si>
  <si>
    <t>科摩罗1973</t>
  </si>
  <si>
    <t>科摩罗1978</t>
  </si>
  <si>
    <t>科摩罗1983</t>
  </si>
  <si>
    <t>科摩罗1988</t>
  </si>
  <si>
    <t>科摩罗1993</t>
  </si>
  <si>
    <t>科摩罗1998</t>
  </si>
  <si>
    <t>科摩罗2003</t>
  </si>
  <si>
    <t>科摩罗2008</t>
  </si>
  <si>
    <t>科摩罗2013</t>
  </si>
  <si>
    <t>科摩罗2018</t>
  </si>
  <si>
    <t>科摩罗2023</t>
  </si>
  <si>
    <t>科摩罗2028</t>
  </si>
  <si>
    <t>科摩罗2033</t>
  </si>
  <si>
    <t>科摩罗2038</t>
  </si>
  <si>
    <t>科摩罗2043</t>
  </si>
  <si>
    <t>科摩罗2048</t>
  </si>
  <si>
    <t>哥斯达黎加1953</t>
  </si>
  <si>
    <t>哥斯达黎加1958</t>
  </si>
  <si>
    <t>哥斯达黎加1963</t>
  </si>
  <si>
    <t>哥斯达黎加1968</t>
  </si>
  <si>
    <t>哥斯达黎加1973</t>
  </si>
  <si>
    <t>哥斯达黎加1978</t>
  </si>
  <si>
    <t>哥斯达黎加1983</t>
  </si>
  <si>
    <t>哥斯达黎加1988</t>
  </si>
  <si>
    <t>哥斯达黎加1993</t>
  </si>
  <si>
    <t>哥斯达黎加1998</t>
  </si>
  <si>
    <t>哥斯达黎加2003</t>
  </si>
  <si>
    <t>哥斯达黎加2008</t>
  </si>
  <si>
    <t>哥斯达黎加2013</t>
  </si>
  <si>
    <t>哥斯达黎加2018</t>
  </si>
  <si>
    <t>哥斯达黎加2023</t>
  </si>
  <si>
    <t>哥斯达黎加2028</t>
  </si>
  <si>
    <t>哥斯达黎加2033</t>
  </si>
  <si>
    <t>哥斯达黎加2038</t>
  </si>
  <si>
    <t>哥斯达黎加2043</t>
  </si>
  <si>
    <t>哥斯达黎加2048</t>
  </si>
  <si>
    <t>科特迪瓦1953</t>
  </si>
  <si>
    <t>科特迪瓦1958</t>
  </si>
  <si>
    <t>科特迪瓦1963</t>
  </si>
  <si>
    <t>科特迪瓦1968</t>
  </si>
  <si>
    <t>科特迪瓦1973</t>
  </si>
  <si>
    <t>科特迪瓦1978</t>
  </si>
  <si>
    <t>科特迪瓦1983</t>
  </si>
  <si>
    <t>科特迪瓦1988</t>
  </si>
  <si>
    <t>科特迪瓦1993</t>
  </si>
  <si>
    <t>科特迪瓦1998</t>
  </si>
  <si>
    <t>科特迪瓦2003</t>
  </si>
  <si>
    <t>科特迪瓦2008</t>
  </si>
  <si>
    <t>科特迪瓦2013</t>
  </si>
  <si>
    <t>科特迪瓦2018</t>
  </si>
  <si>
    <t>科特迪瓦2023</t>
  </si>
  <si>
    <t>科特迪瓦2028</t>
  </si>
  <si>
    <t>科特迪瓦2033</t>
  </si>
  <si>
    <t>科特迪瓦2038</t>
  </si>
  <si>
    <t>科特迪瓦2043</t>
  </si>
  <si>
    <t>科特迪瓦2048</t>
  </si>
  <si>
    <t>克罗地亚1953</t>
  </si>
  <si>
    <t>克罗地亚1958</t>
  </si>
  <si>
    <t>克罗地亚1963</t>
  </si>
  <si>
    <t>克罗地亚1968</t>
  </si>
  <si>
    <t>克罗地亚1973</t>
  </si>
  <si>
    <t>克罗地亚1978</t>
  </si>
  <si>
    <t>克罗地亚1983</t>
  </si>
  <si>
    <t>克罗地亚1988</t>
  </si>
  <si>
    <t>克罗地亚1993</t>
  </si>
  <si>
    <t>克罗地亚1998</t>
  </si>
  <si>
    <t>克罗地亚2003</t>
  </si>
  <si>
    <t>克罗地亚2008</t>
  </si>
  <si>
    <t>克罗地亚2013</t>
  </si>
  <si>
    <t>克罗地亚2018</t>
  </si>
  <si>
    <t>克罗地亚2023</t>
  </si>
  <si>
    <t>克罗地亚2028</t>
  </si>
  <si>
    <t>克罗地亚2033</t>
  </si>
  <si>
    <t>克罗地亚2038</t>
  </si>
  <si>
    <t>克罗地亚2043</t>
  </si>
  <si>
    <t>克罗地亚2048</t>
  </si>
  <si>
    <t>古巴1953</t>
  </si>
  <si>
    <t>古巴1958</t>
  </si>
  <si>
    <t>古巴1963</t>
  </si>
  <si>
    <t>古巴1968</t>
  </si>
  <si>
    <t>古巴1973</t>
  </si>
  <si>
    <t>古巴1978</t>
  </si>
  <si>
    <t>古巴1983</t>
  </si>
  <si>
    <t>古巴1988</t>
  </si>
  <si>
    <t>古巴1993</t>
  </si>
  <si>
    <t>古巴1998</t>
  </si>
  <si>
    <t>古巴2003</t>
  </si>
  <si>
    <t>古巴2008</t>
  </si>
  <si>
    <t>古巴2013</t>
  </si>
  <si>
    <t>古巴2018</t>
  </si>
  <si>
    <t>古巴2023</t>
  </si>
  <si>
    <t>古巴2028</t>
  </si>
  <si>
    <t>古巴2033</t>
  </si>
  <si>
    <t>古巴2038</t>
  </si>
  <si>
    <t>古巴2043</t>
  </si>
  <si>
    <t>古巴2048</t>
  </si>
  <si>
    <t>库拉索1953</t>
  </si>
  <si>
    <t>库拉索1958</t>
  </si>
  <si>
    <t>库拉索1963</t>
  </si>
  <si>
    <t>库拉索1968</t>
  </si>
  <si>
    <t>库拉索1973</t>
  </si>
  <si>
    <t>库拉索1978</t>
  </si>
  <si>
    <t>库拉索1983</t>
  </si>
  <si>
    <t>库拉索1988</t>
  </si>
  <si>
    <t>库拉索1993</t>
  </si>
  <si>
    <t>库拉索1998</t>
  </si>
  <si>
    <t>库拉索2003</t>
  </si>
  <si>
    <t>库拉索2008</t>
  </si>
  <si>
    <t>库拉索2013</t>
  </si>
  <si>
    <t>库拉索2018</t>
  </si>
  <si>
    <t>库拉索2023</t>
  </si>
  <si>
    <t>库拉索2028</t>
  </si>
  <si>
    <t>库拉索2033</t>
  </si>
  <si>
    <t>库拉索2038</t>
  </si>
  <si>
    <t>库拉索2043</t>
  </si>
  <si>
    <t>库拉索2048</t>
  </si>
  <si>
    <t>塞浦路斯1953</t>
  </si>
  <si>
    <t>塞浦路斯1958</t>
  </si>
  <si>
    <t>塞浦路斯1963</t>
  </si>
  <si>
    <t>塞浦路斯1968</t>
  </si>
  <si>
    <t>塞浦路斯1973</t>
  </si>
  <si>
    <t>塞浦路斯1978</t>
  </si>
  <si>
    <t>塞浦路斯1983</t>
  </si>
  <si>
    <t>塞浦路斯1988</t>
  </si>
  <si>
    <t>塞浦路斯1993</t>
  </si>
  <si>
    <t>塞浦路斯1998</t>
  </si>
  <si>
    <t>塞浦路斯2003</t>
  </si>
  <si>
    <t>塞浦路斯2008</t>
  </si>
  <si>
    <t>塞浦路斯2013</t>
  </si>
  <si>
    <t>塞浦路斯2018</t>
  </si>
  <si>
    <t>塞浦路斯2023</t>
  </si>
  <si>
    <t>塞浦路斯2028</t>
  </si>
  <si>
    <t>塞浦路斯2033</t>
  </si>
  <si>
    <t>塞浦路斯2038</t>
  </si>
  <si>
    <t>塞浦路斯2043</t>
  </si>
  <si>
    <t>塞浦路斯2048</t>
  </si>
  <si>
    <t>捷克共和国1953</t>
  </si>
  <si>
    <t>捷克共和国1958</t>
  </si>
  <si>
    <t>捷克共和国1963</t>
  </si>
  <si>
    <t>捷克共和国1968</t>
  </si>
  <si>
    <t>捷克共和国1973</t>
  </si>
  <si>
    <t>捷克共和国1978</t>
  </si>
  <si>
    <t>捷克共和国1983</t>
  </si>
  <si>
    <t>捷克共和国1988</t>
  </si>
  <si>
    <t>捷克共和国1993</t>
  </si>
  <si>
    <t>捷克共和国1998</t>
  </si>
  <si>
    <t>捷克共和国2003</t>
  </si>
  <si>
    <t>捷克共和国2008</t>
  </si>
  <si>
    <t>捷克共和国2013</t>
  </si>
  <si>
    <t>捷克共和国2018</t>
  </si>
  <si>
    <t>捷克共和国2023</t>
  </si>
  <si>
    <t>捷克共和国2028</t>
  </si>
  <si>
    <t>捷克共和国2033</t>
  </si>
  <si>
    <t>捷克共和国2038</t>
  </si>
  <si>
    <t>捷克共和国2043</t>
  </si>
  <si>
    <t>捷克共和国2048</t>
  </si>
  <si>
    <t>丹麦1953</t>
  </si>
  <si>
    <t>丹麦1958</t>
  </si>
  <si>
    <t>丹麦1963</t>
  </si>
  <si>
    <t>丹麦1968</t>
  </si>
  <si>
    <t>丹麦1973</t>
  </si>
  <si>
    <t>丹麦1978</t>
  </si>
  <si>
    <t>丹麦1983</t>
  </si>
  <si>
    <t>丹麦1988</t>
  </si>
  <si>
    <t>丹麦1993</t>
  </si>
  <si>
    <t>丹麦1998</t>
  </si>
  <si>
    <t>丹麦2003</t>
  </si>
  <si>
    <t>丹麦2008</t>
  </si>
  <si>
    <t>丹麦2013</t>
  </si>
  <si>
    <t>丹麦2018</t>
  </si>
  <si>
    <t>丹麦2023</t>
  </si>
  <si>
    <t>丹麦2028</t>
  </si>
  <si>
    <t>丹麦2033</t>
  </si>
  <si>
    <t>丹麦2038</t>
  </si>
  <si>
    <t>丹麦2043</t>
  </si>
  <si>
    <t>丹麦2048</t>
  </si>
  <si>
    <t>吉布提1953</t>
  </si>
  <si>
    <t>吉布提1958</t>
  </si>
  <si>
    <t>吉布提1963</t>
  </si>
  <si>
    <t>吉布提1968</t>
  </si>
  <si>
    <t>吉布提1973</t>
  </si>
  <si>
    <t>吉布提1978</t>
  </si>
  <si>
    <t>吉布提1983</t>
  </si>
  <si>
    <t>吉布提1988</t>
  </si>
  <si>
    <t>吉布提1993</t>
  </si>
  <si>
    <t>吉布提1998</t>
  </si>
  <si>
    <t>吉布提2003</t>
  </si>
  <si>
    <t>吉布提2008</t>
  </si>
  <si>
    <t>吉布提2013</t>
  </si>
  <si>
    <t>吉布提2018</t>
  </si>
  <si>
    <t>吉布提2023</t>
  </si>
  <si>
    <t>吉布提2028</t>
  </si>
  <si>
    <t>吉布提2033</t>
  </si>
  <si>
    <t>吉布提2038</t>
  </si>
  <si>
    <t>吉布提2043</t>
  </si>
  <si>
    <t>吉布提2048</t>
  </si>
  <si>
    <t>厄瓜多尔1953</t>
  </si>
  <si>
    <t>厄瓜多尔1958</t>
  </si>
  <si>
    <t>厄瓜多尔1963</t>
  </si>
  <si>
    <t>厄瓜多尔1968</t>
  </si>
  <si>
    <t>厄瓜多尔1973</t>
  </si>
  <si>
    <t>厄瓜多尔1978</t>
  </si>
  <si>
    <t>厄瓜多尔1983</t>
  </si>
  <si>
    <t>厄瓜多尔1988</t>
  </si>
  <si>
    <t>厄瓜多尔1993</t>
  </si>
  <si>
    <t>厄瓜多尔1998</t>
  </si>
  <si>
    <t>厄瓜多尔2003</t>
  </si>
  <si>
    <t>厄瓜多尔2008</t>
  </si>
  <si>
    <t>厄瓜多尔2013</t>
  </si>
  <si>
    <t>厄瓜多尔2018</t>
  </si>
  <si>
    <t>厄瓜多尔2023</t>
  </si>
  <si>
    <t>厄瓜多尔2028</t>
  </si>
  <si>
    <t>厄瓜多尔2033</t>
  </si>
  <si>
    <t>厄瓜多尔2038</t>
  </si>
  <si>
    <t>厄瓜多尔2043</t>
  </si>
  <si>
    <t>厄瓜多尔2048</t>
  </si>
  <si>
    <t>埃及1953</t>
  </si>
  <si>
    <t>埃及1958</t>
  </si>
  <si>
    <t>埃及1963</t>
  </si>
  <si>
    <t>埃及1968</t>
  </si>
  <si>
    <t>埃及1973</t>
  </si>
  <si>
    <t>埃及1978</t>
  </si>
  <si>
    <t>埃及1983</t>
  </si>
  <si>
    <t>埃及1988</t>
  </si>
  <si>
    <t>埃及1993</t>
  </si>
  <si>
    <t>埃及1998</t>
  </si>
  <si>
    <t>埃及2003</t>
  </si>
  <si>
    <t>埃及2008</t>
  </si>
  <si>
    <t>埃及2013</t>
  </si>
  <si>
    <t>埃及2018</t>
  </si>
  <si>
    <t>埃及2023</t>
  </si>
  <si>
    <t>埃及2028</t>
  </si>
  <si>
    <t>埃及2033</t>
  </si>
  <si>
    <t>埃及2038</t>
  </si>
  <si>
    <t>埃及2043</t>
  </si>
  <si>
    <t>埃及2048</t>
  </si>
  <si>
    <t>萨尔瓦多1953</t>
  </si>
  <si>
    <t>萨尔瓦多1958</t>
  </si>
  <si>
    <t>萨尔瓦多1963</t>
  </si>
  <si>
    <t>萨尔瓦多1968</t>
  </si>
  <si>
    <t>萨尔瓦多1973</t>
  </si>
  <si>
    <t>萨尔瓦多1978</t>
  </si>
  <si>
    <t>萨尔瓦多1983</t>
  </si>
  <si>
    <t>萨尔瓦多1988</t>
  </si>
  <si>
    <t>萨尔瓦多1993</t>
  </si>
  <si>
    <t>萨尔瓦多1998</t>
  </si>
  <si>
    <t>萨尔瓦多2003</t>
  </si>
  <si>
    <t>萨尔瓦多2008</t>
  </si>
  <si>
    <t>萨尔瓦多2013</t>
  </si>
  <si>
    <t>萨尔瓦多2018</t>
  </si>
  <si>
    <t>萨尔瓦多2023</t>
  </si>
  <si>
    <t>萨尔瓦多2028</t>
  </si>
  <si>
    <t>萨尔瓦多2033</t>
  </si>
  <si>
    <t>萨尔瓦多2038</t>
  </si>
  <si>
    <t>萨尔瓦多2043</t>
  </si>
  <si>
    <t>萨尔瓦多2048</t>
  </si>
  <si>
    <t>赤道几内亚1953</t>
  </si>
  <si>
    <t>赤道几内亚1958</t>
  </si>
  <si>
    <t>赤道几内亚1963</t>
  </si>
  <si>
    <t>赤道几内亚1968</t>
  </si>
  <si>
    <t>赤道几内亚1973</t>
  </si>
  <si>
    <t>赤道几内亚1978</t>
  </si>
  <si>
    <t>赤道几内亚1983</t>
  </si>
  <si>
    <t>赤道几内亚1988</t>
  </si>
  <si>
    <t>赤道几内亚1993</t>
  </si>
  <si>
    <t>赤道几内亚1998</t>
  </si>
  <si>
    <t>赤道几内亚2003</t>
  </si>
  <si>
    <t>赤道几内亚2008</t>
  </si>
  <si>
    <t>赤道几内亚2013</t>
  </si>
  <si>
    <t>赤道几内亚2018</t>
  </si>
  <si>
    <t>赤道几内亚2023</t>
  </si>
  <si>
    <t>赤道几内亚2028</t>
  </si>
  <si>
    <t>赤道几内亚2033</t>
  </si>
  <si>
    <t>赤道几内亚2038</t>
  </si>
  <si>
    <t>赤道几内亚2043</t>
  </si>
  <si>
    <t>赤道几内亚2048</t>
  </si>
  <si>
    <t>厄立特里亚1953</t>
  </si>
  <si>
    <t>厄立特里亚1958</t>
  </si>
  <si>
    <t>厄立特里亚1963</t>
  </si>
  <si>
    <t>厄立特里亚1968</t>
  </si>
  <si>
    <t>厄立特里亚1973</t>
  </si>
  <si>
    <t>厄立特里亚1978</t>
  </si>
  <si>
    <t>厄立特里亚1983</t>
  </si>
  <si>
    <t>厄立特里亚1988</t>
  </si>
  <si>
    <t>厄立特里亚1993</t>
  </si>
  <si>
    <t>厄立特里亚1998</t>
  </si>
  <si>
    <t>厄立特里亚2003</t>
  </si>
  <si>
    <t>厄立特里亚2008</t>
  </si>
  <si>
    <t>厄立特里亚2013</t>
  </si>
  <si>
    <t>厄立特里亚2018</t>
  </si>
  <si>
    <t>厄立特里亚2023</t>
  </si>
  <si>
    <t>厄立特里亚2028</t>
  </si>
  <si>
    <t>厄立特里亚2033</t>
  </si>
  <si>
    <t>厄立特里亚2038</t>
  </si>
  <si>
    <t>厄立特里亚2043</t>
  </si>
  <si>
    <t>厄立特里亚2048</t>
  </si>
  <si>
    <t>爱沙尼亚1953</t>
  </si>
  <si>
    <t>爱沙尼亚1958</t>
  </si>
  <si>
    <t>爱沙尼亚1963</t>
  </si>
  <si>
    <t>爱沙尼亚1968</t>
  </si>
  <si>
    <t>爱沙尼亚1973</t>
  </si>
  <si>
    <t>爱沙尼亚1978</t>
  </si>
  <si>
    <t>爱沙尼亚1983</t>
  </si>
  <si>
    <t>爱沙尼亚1988</t>
  </si>
  <si>
    <t>爱沙尼亚1993</t>
  </si>
  <si>
    <t>爱沙尼亚1998</t>
  </si>
  <si>
    <t>爱沙尼亚2003</t>
  </si>
  <si>
    <t>爱沙尼亚2008</t>
  </si>
  <si>
    <t>爱沙尼亚2013</t>
  </si>
  <si>
    <t>爱沙尼亚2018</t>
  </si>
  <si>
    <t>爱沙尼亚2023</t>
  </si>
  <si>
    <t>爱沙尼亚2028</t>
  </si>
  <si>
    <t>爱沙尼亚2033</t>
  </si>
  <si>
    <t>爱沙尼亚2038</t>
  </si>
  <si>
    <t>爱沙尼亚2043</t>
  </si>
  <si>
    <t>爱沙尼亚2048</t>
  </si>
  <si>
    <t>埃塞俄比亚1953</t>
  </si>
  <si>
    <t>埃塞俄比亚1958</t>
  </si>
  <si>
    <t>埃塞俄比亚1963</t>
  </si>
  <si>
    <t>埃塞俄比亚1968</t>
  </si>
  <si>
    <t>埃塞俄比亚1973</t>
  </si>
  <si>
    <t>埃塞俄比亚1978</t>
  </si>
  <si>
    <t>埃塞俄比亚1983</t>
  </si>
  <si>
    <t>埃塞俄比亚1988</t>
  </si>
  <si>
    <t>埃塞俄比亚1993</t>
  </si>
  <si>
    <t>埃塞俄比亚1998</t>
  </si>
  <si>
    <t>埃塞俄比亚2003</t>
  </si>
  <si>
    <t>埃塞俄比亚2008</t>
  </si>
  <si>
    <t>埃塞俄比亚2013</t>
  </si>
  <si>
    <t>埃塞俄比亚2018</t>
  </si>
  <si>
    <t>埃塞俄比亚2023</t>
  </si>
  <si>
    <t>埃塞俄比亚2028</t>
  </si>
  <si>
    <t>埃塞俄比亚2033</t>
  </si>
  <si>
    <t>埃塞俄比亚2038</t>
  </si>
  <si>
    <t>埃塞俄比亚2043</t>
  </si>
  <si>
    <t>埃塞俄比亚2048</t>
  </si>
  <si>
    <t>斐济1953</t>
  </si>
  <si>
    <t>斐济1958</t>
  </si>
  <si>
    <t>斐济1963</t>
  </si>
  <si>
    <t>斐济1968</t>
  </si>
  <si>
    <t>斐济1973</t>
  </si>
  <si>
    <t>斐济1978</t>
  </si>
  <si>
    <t>斐济1983</t>
  </si>
  <si>
    <t>斐济1988</t>
  </si>
  <si>
    <t>斐济1993</t>
  </si>
  <si>
    <t>斐济1998</t>
  </si>
  <si>
    <t>斐济2003</t>
  </si>
  <si>
    <t>斐济2008</t>
  </si>
  <si>
    <t>斐济2013</t>
  </si>
  <si>
    <t>斐济2018</t>
  </si>
  <si>
    <t>斐济2023</t>
  </si>
  <si>
    <t>斐济2028</t>
  </si>
  <si>
    <t>斐济2033</t>
  </si>
  <si>
    <t>斐济2038</t>
  </si>
  <si>
    <t>斐济2043</t>
  </si>
  <si>
    <t>斐济2048</t>
  </si>
  <si>
    <t>芬兰1953</t>
  </si>
  <si>
    <t>芬兰1958</t>
  </si>
  <si>
    <t>芬兰1963</t>
  </si>
  <si>
    <t>芬兰1968</t>
  </si>
  <si>
    <t>芬兰1973</t>
  </si>
  <si>
    <t>芬兰1978</t>
  </si>
  <si>
    <t>芬兰1983</t>
  </si>
  <si>
    <t>芬兰1988</t>
  </si>
  <si>
    <t>芬兰1993</t>
  </si>
  <si>
    <t>芬兰1998</t>
  </si>
  <si>
    <t>芬兰2003</t>
  </si>
  <si>
    <t>芬兰2008</t>
  </si>
  <si>
    <t>芬兰2013</t>
  </si>
  <si>
    <t>芬兰2018</t>
  </si>
  <si>
    <t>芬兰2023</t>
  </si>
  <si>
    <t>芬兰2028</t>
  </si>
  <si>
    <t>芬兰2033</t>
  </si>
  <si>
    <t>芬兰2038</t>
  </si>
  <si>
    <t>芬兰2043</t>
  </si>
  <si>
    <t>芬兰2048</t>
  </si>
  <si>
    <t>法国1953</t>
  </si>
  <si>
    <t>法国1958</t>
  </si>
  <si>
    <t>法国1963</t>
  </si>
  <si>
    <t>法国1968</t>
  </si>
  <si>
    <t>法国1973</t>
  </si>
  <si>
    <t>法国1978</t>
  </si>
  <si>
    <t>法国1983</t>
  </si>
  <si>
    <t>法国1988</t>
  </si>
  <si>
    <t>法国1993</t>
  </si>
  <si>
    <t>法国1998</t>
  </si>
  <si>
    <t>法国2003</t>
  </si>
  <si>
    <t>法国2008</t>
  </si>
  <si>
    <t>法国2013</t>
  </si>
  <si>
    <t>法国2018</t>
  </si>
  <si>
    <t>法国2023</t>
  </si>
  <si>
    <t>法国2028</t>
  </si>
  <si>
    <t>法国2033</t>
  </si>
  <si>
    <t>法国2038</t>
  </si>
  <si>
    <t>法国2043</t>
  </si>
  <si>
    <t>法国2048</t>
  </si>
  <si>
    <t>法属圭亚那1953</t>
  </si>
  <si>
    <t>法属圭亚那1958</t>
  </si>
  <si>
    <t>法属圭亚那1963</t>
  </si>
  <si>
    <t>法属圭亚那1968</t>
  </si>
  <si>
    <t>法属圭亚那1973</t>
  </si>
  <si>
    <t>法属圭亚那1978</t>
  </si>
  <si>
    <t>法属圭亚那1983</t>
  </si>
  <si>
    <t>法属圭亚那1988</t>
  </si>
  <si>
    <t>法属圭亚那1993</t>
  </si>
  <si>
    <t>法属圭亚那1998</t>
  </si>
  <si>
    <t>法属圭亚那2003</t>
  </si>
  <si>
    <t>法属圭亚那2008</t>
  </si>
  <si>
    <t>法属圭亚那2013</t>
  </si>
  <si>
    <t>法属圭亚那2018</t>
  </si>
  <si>
    <t>法属圭亚那2023</t>
  </si>
  <si>
    <t>法属圭亚那2028</t>
  </si>
  <si>
    <t>法属圭亚那2033</t>
  </si>
  <si>
    <t>法属圭亚那2038</t>
  </si>
  <si>
    <t>法属圭亚那2043</t>
  </si>
  <si>
    <t>法属圭亚那2048</t>
  </si>
  <si>
    <t>法属波利尼西亚1953</t>
  </si>
  <si>
    <t>法属波利尼西亚1958</t>
  </si>
  <si>
    <t>法属波利尼西亚1963</t>
  </si>
  <si>
    <t>法属波利尼西亚1968</t>
  </si>
  <si>
    <t>法属波利尼西亚1973</t>
  </si>
  <si>
    <t>法属波利尼西亚1978</t>
  </si>
  <si>
    <t>法属波利尼西亚1983</t>
  </si>
  <si>
    <t>法属波利尼西亚1988</t>
  </si>
  <si>
    <t>法属波利尼西亚1993</t>
  </si>
  <si>
    <t>法属波利尼西亚1998</t>
  </si>
  <si>
    <t>法属波利尼西亚2003</t>
  </si>
  <si>
    <t>法属波利尼西亚2008</t>
  </si>
  <si>
    <t>法属波利尼西亚2013</t>
  </si>
  <si>
    <t>法属波利尼西亚2018</t>
  </si>
  <si>
    <t>法属波利尼西亚2023</t>
  </si>
  <si>
    <t>法属波利尼西亚2028</t>
  </si>
  <si>
    <t>法属波利尼西亚2033</t>
  </si>
  <si>
    <t>法属波利尼西亚2038</t>
  </si>
  <si>
    <t>法属波利尼西亚2043</t>
  </si>
  <si>
    <t>法属波利尼西亚2048</t>
  </si>
  <si>
    <t>加蓬1953</t>
  </si>
  <si>
    <t>加蓬1958</t>
  </si>
  <si>
    <t>加蓬1963</t>
  </si>
  <si>
    <t>加蓬1968</t>
  </si>
  <si>
    <t>加蓬1973</t>
  </si>
  <si>
    <t>加蓬1978</t>
  </si>
  <si>
    <t>加蓬1983</t>
  </si>
  <si>
    <t>加蓬1988</t>
  </si>
  <si>
    <t>加蓬1993</t>
  </si>
  <si>
    <t>加蓬1998</t>
  </si>
  <si>
    <t>加蓬2003</t>
  </si>
  <si>
    <t>加蓬2008</t>
  </si>
  <si>
    <t>加蓬2013</t>
  </si>
  <si>
    <t>加蓬2018</t>
  </si>
  <si>
    <t>加蓬2023</t>
  </si>
  <si>
    <t>加蓬2028</t>
  </si>
  <si>
    <t>加蓬2033</t>
  </si>
  <si>
    <t>加蓬2038</t>
  </si>
  <si>
    <t>加蓬2043</t>
  </si>
  <si>
    <t>加蓬2048</t>
  </si>
  <si>
    <t>冈比亚1953</t>
  </si>
  <si>
    <t>冈比亚1958</t>
  </si>
  <si>
    <t>冈比亚1963</t>
  </si>
  <si>
    <t>冈比亚1968</t>
  </si>
  <si>
    <t>冈比亚1973</t>
  </si>
  <si>
    <t>冈比亚1978</t>
  </si>
  <si>
    <t>冈比亚1983</t>
  </si>
  <si>
    <t>冈比亚1988</t>
  </si>
  <si>
    <t>冈比亚1993</t>
  </si>
  <si>
    <t>冈比亚1998</t>
  </si>
  <si>
    <t>冈比亚2003</t>
  </si>
  <si>
    <t>冈比亚2008</t>
  </si>
  <si>
    <t>冈比亚2013</t>
  </si>
  <si>
    <t>冈比亚2018</t>
  </si>
  <si>
    <t>冈比亚2023</t>
  </si>
  <si>
    <t>冈比亚2028</t>
  </si>
  <si>
    <t>冈比亚2033</t>
  </si>
  <si>
    <t>冈比亚2038</t>
  </si>
  <si>
    <t>冈比亚2043</t>
  </si>
  <si>
    <t>冈比亚2048</t>
  </si>
  <si>
    <t>格鲁吉亚1953</t>
  </si>
  <si>
    <t>格鲁吉亚1958</t>
  </si>
  <si>
    <t>格鲁吉亚1963</t>
  </si>
  <si>
    <t>格鲁吉亚1968</t>
  </si>
  <si>
    <t>格鲁吉亚1973</t>
  </si>
  <si>
    <t>格鲁吉亚1978</t>
  </si>
  <si>
    <t>格鲁吉亚1983</t>
  </si>
  <si>
    <t>格鲁吉亚1988</t>
  </si>
  <si>
    <t>格鲁吉亚1993</t>
  </si>
  <si>
    <t>格鲁吉亚1998</t>
  </si>
  <si>
    <t>格鲁吉亚2003</t>
  </si>
  <si>
    <t>格鲁吉亚2008</t>
  </si>
  <si>
    <t>格鲁吉亚2013</t>
  </si>
  <si>
    <t>格鲁吉亚2018</t>
  </si>
  <si>
    <t>格鲁吉亚2023</t>
  </si>
  <si>
    <t>格鲁吉亚2028</t>
  </si>
  <si>
    <t>格鲁吉亚2033</t>
  </si>
  <si>
    <t>格鲁吉亚2038</t>
  </si>
  <si>
    <t>格鲁吉亚2043</t>
  </si>
  <si>
    <t>格鲁吉亚2048</t>
  </si>
  <si>
    <t>德国1953</t>
  </si>
  <si>
    <t>德国1958</t>
  </si>
  <si>
    <t>德国1963</t>
  </si>
  <si>
    <t>德国1968</t>
  </si>
  <si>
    <t>德国1973</t>
  </si>
  <si>
    <t>德国1978</t>
  </si>
  <si>
    <t>德国1983</t>
  </si>
  <si>
    <t>德国1988</t>
  </si>
  <si>
    <t>德国1993</t>
  </si>
  <si>
    <t>德国1998</t>
  </si>
  <si>
    <t>德国2003</t>
  </si>
  <si>
    <t>德国2008</t>
  </si>
  <si>
    <t>德国2013</t>
  </si>
  <si>
    <t>德国2018</t>
  </si>
  <si>
    <t>德国2023</t>
  </si>
  <si>
    <t>德国2028</t>
  </si>
  <si>
    <t>德国2033</t>
  </si>
  <si>
    <t>德国2038</t>
  </si>
  <si>
    <t>德国2043</t>
  </si>
  <si>
    <t>德国2048</t>
  </si>
  <si>
    <t>加纳1953</t>
  </si>
  <si>
    <t>加纳1958</t>
  </si>
  <si>
    <t>加纳1963</t>
  </si>
  <si>
    <t>加纳1968</t>
  </si>
  <si>
    <t>加纳1973</t>
  </si>
  <si>
    <t>加纳1978</t>
  </si>
  <si>
    <t>加纳1983</t>
  </si>
  <si>
    <t>加纳1988</t>
  </si>
  <si>
    <t>加纳1993</t>
  </si>
  <si>
    <t>加纳1998</t>
  </si>
  <si>
    <t>加纳2003</t>
  </si>
  <si>
    <t>加纳2008</t>
  </si>
  <si>
    <t>加纳2013</t>
  </si>
  <si>
    <t>加纳2018</t>
  </si>
  <si>
    <t>加纳2023</t>
  </si>
  <si>
    <t>加纳2028</t>
  </si>
  <si>
    <t>加纳2033</t>
  </si>
  <si>
    <t>加纳2038</t>
  </si>
  <si>
    <t>加纳2043</t>
  </si>
  <si>
    <t>加纳2048</t>
  </si>
  <si>
    <t>希腊1953</t>
  </si>
  <si>
    <t>希腊1958</t>
  </si>
  <si>
    <t>希腊1963</t>
  </si>
  <si>
    <t>希腊1968</t>
  </si>
  <si>
    <t>希腊1973</t>
  </si>
  <si>
    <t>希腊1978</t>
  </si>
  <si>
    <t>希腊1983</t>
  </si>
  <si>
    <t>希腊1988</t>
  </si>
  <si>
    <t>希腊1993</t>
  </si>
  <si>
    <t>希腊1998</t>
  </si>
  <si>
    <t>希腊2003</t>
  </si>
  <si>
    <t>希腊2008</t>
  </si>
  <si>
    <t>希腊2013</t>
  </si>
  <si>
    <t>希腊2018</t>
  </si>
  <si>
    <t>希腊2023</t>
  </si>
  <si>
    <t>希腊2028</t>
  </si>
  <si>
    <t>希腊2033</t>
  </si>
  <si>
    <t>希腊2038</t>
  </si>
  <si>
    <t>希腊2043</t>
  </si>
  <si>
    <t>希腊2048</t>
  </si>
  <si>
    <t>格林纳达1953</t>
  </si>
  <si>
    <t>格林纳达1958</t>
  </si>
  <si>
    <t>格林纳达1963</t>
  </si>
  <si>
    <t>格林纳达1968</t>
  </si>
  <si>
    <t>格林纳达1973</t>
  </si>
  <si>
    <t>格林纳达1978</t>
  </si>
  <si>
    <t>格林纳达1983</t>
  </si>
  <si>
    <t>格林纳达1988</t>
  </si>
  <si>
    <t>格林纳达1993</t>
  </si>
  <si>
    <t>格林纳达1998</t>
  </si>
  <si>
    <t>格林纳达2003</t>
  </si>
  <si>
    <t>格林纳达2008</t>
  </si>
  <si>
    <t>格林纳达2013</t>
  </si>
  <si>
    <t>格林纳达2018</t>
  </si>
  <si>
    <t>格林纳达2023</t>
  </si>
  <si>
    <t>格林纳达2028</t>
  </si>
  <si>
    <t>格林纳达2033</t>
  </si>
  <si>
    <t>格林纳达2038</t>
  </si>
  <si>
    <t>格林纳达2043</t>
  </si>
  <si>
    <t>格林纳达2048</t>
  </si>
  <si>
    <t>瓜德罗普岛1953</t>
  </si>
  <si>
    <t>瓜德罗普岛1958</t>
  </si>
  <si>
    <t>瓜德罗普岛1963</t>
  </si>
  <si>
    <t>瓜德罗普岛1968</t>
  </si>
  <si>
    <t>瓜德罗普岛1973</t>
  </si>
  <si>
    <t>瓜德罗普岛1978</t>
  </si>
  <si>
    <t>瓜德罗普岛1983</t>
  </si>
  <si>
    <t>瓜德罗普岛1988</t>
  </si>
  <si>
    <t>瓜德罗普岛1993</t>
  </si>
  <si>
    <t>瓜德罗普岛1998</t>
  </si>
  <si>
    <t>瓜德罗普岛2003</t>
  </si>
  <si>
    <t>瓜德罗普岛2008</t>
  </si>
  <si>
    <t>瓜德罗普岛2013</t>
  </si>
  <si>
    <t>瓜德罗普岛2018</t>
  </si>
  <si>
    <t>瓜德罗普岛2023</t>
  </si>
  <si>
    <t>瓜德罗普岛2028</t>
  </si>
  <si>
    <t>瓜德罗普岛2033</t>
  </si>
  <si>
    <t>瓜德罗普岛2038</t>
  </si>
  <si>
    <t>瓜德罗普岛2043</t>
  </si>
  <si>
    <t>瓜德罗普岛2048</t>
  </si>
  <si>
    <t>关岛1953</t>
  </si>
  <si>
    <t>关岛1958</t>
  </si>
  <si>
    <t>关岛1963</t>
  </si>
  <si>
    <t>关岛1968</t>
  </si>
  <si>
    <t>关岛1973</t>
  </si>
  <si>
    <t>关岛1978</t>
  </si>
  <si>
    <t>关岛1983</t>
  </si>
  <si>
    <t>关岛1988</t>
  </si>
  <si>
    <t>关岛1993</t>
  </si>
  <si>
    <t>关岛1998</t>
  </si>
  <si>
    <t>关岛2003</t>
  </si>
  <si>
    <t>关岛2008</t>
  </si>
  <si>
    <t>关岛2013</t>
  </si>
  <si>
    <t>关岛2018</t>
  </si>
  <si>
    <t>关岛2023</t>
  </si>
  <si>
    <t>关岛2028</t>
  </si>
  <si>
    <t>关岛2033</t>
  </si>
  <si>
    <t>关岛2038</t>
  </si>
  <si>
    <t>关岛2043</t>
  </si>
  <si>
    <t>关岛2048</t>
  </si>
  <si>
    <t>危地马拉1953</t>
  </si>
  <si>
    <t>危地马拉1958</t>
  </si>
  <si>
    <t>危地马拉1963</t>
  </si>
  <si>
    <t>危地马拉1968</t>
  </si>
  <si>
    <t>危地马拉1973</t>
  </si>
  <si>
    <t>危地马拉1978</t>
  </si>
  <si>
    <t>危地马拉1983</t>
  </si>
  <si>
    <t>危地马拉1988</t>
  </si>
  <si>
    <t>危地马拉1993</t>
  </si>
  <si>
    <t>危地马拉1998</t>
  </si>
  <si>
    <t>危地马拉2003</t>
  </si>
  <si>
    <t>危地马拉2008</t>
  </si>
  <si>
    <t>危地马拉2013</t>
  </si>
  <si>
    <t>危地马拉2018</t>
  </si>
  <si>
    <t>危地马拉2023</t>
  </si>
  <si>
    <t>危地马拉2028</t>
  </si>
  <si>
    <t>危地马拉2033</t>
  </si>
  <si>
    <t>危地马拉2038</t>
  </si>
  <si>
    <t>危地马拉2043</t>
  </si>
  <si>
    <t>危地马拉2048</t>
  </si>
  <si>
    <t>几内亚1953</t>
  </si>
  <si>
    <t>几内亚1958</t>
  </si>
  <si>
    <t>几内亚1963</t>
  </si>
  <si>
    <t>几内亚1968</t>
  </si>
  <si>
    <t>几内亚1973</t>
  </si>
  <si>
    <t>几内亚1978</t>
  </si>
  <si>
    <t>几内亚1983</t>
  </si>
  <si>
    <t>几内亚1988</t>
  </si>
  <si>
    <t>几内亚1993</t>
  </si>
  <si>
    <t>几内亚1998</t>
  </si>
  <si>
    <t>几内亚2003</t>
  </si>
  <si>
    <t>几内亚2008</t>
  </si>
  <si>
    <t>几内亚2013</t>
  </si>
  <si>
    <t>几内亚2018</t>
  </si>
  <si>
    <t>几内亚2023</t>
  </si>
  <si>
    <t>几内亚2028</t>
  </si>
  <si>
    <t>几内亚2033</t>
  </si>
  <si>
    <t>几内亚2038</t>
  </si>
  <si>
    <t>几内亚2043</t>
  </si>
  <si>
    <t>几内亚2048</t>
  </si>
  <si>
    <t>几内亚比绍1953</t>
  </si>
  <si>
    <t>几内亚比绍1958</t>
  </si>
  <si>
    <t>几内亚比绍1963</t>
  </si>
  <si>
    <t>几内亚比绍1968</t>
  </si>
  <si>
    <t>几内亚比绍1973</t>
  </si>
  <si>
    <t>几内亚比绍1978</t>
  </si>
  <si>
    <t>几内亚比绍1983</t>
  </si>
  <si>
    <t>几内亚比绍1988</t>
  </si>
  <si>
    <t>几内亚比绍1993</t>
  </si>
  <si>
    <t>几内亚比绍1998</t>
  </si>
  <si>
    <t>几内亚比绍2003</t>
  </si>
  <si>
    <t>几内亚比绍2008</t>
  </si>
  <si>
    <t>几内亚比绍2013</t>
  </si>
  <si>
    <t>几内亚比绍2018</t>
  </si>
  <si>
    <t>几内亚比绍2023</t>
  </si>
  <si>
    <t>几内亚比绍2028</t>
  </si>
  <si>
    <t>几内亚比绍2033</t>
  </si>
  <si>
    <t>几内亚比绍2038</t>
  </si>
  <si>
    <t>几内亚比绍2043</t>
  </si>
  <si>
    <t>几内亚比绍2048</t>
  </si>
  <si>
    <t>圭亚那1953</t>
  </si>
  <si>
    <t>圭亚那1958</t>
  </si>
  <si>
    <t>圭亚那1963</t>
  </si>
  <si>
    <t>圭亚那1968</t>
  </si>
  <si>
    <t>圭亚那1973</t>
  </si>
  <si>
    <t>圭亚那1978</t>
  </si>
  <si>
    <t>圭亚那1983</t>
  </si>
  <si>
    <t>圭亚那1988</t>
  </si>
  <si>
    <t>圭亚那1993</t>
  </si>
  <si>
    <t>圭亚那1998</t>
  </si>
  <si>
    <t>圭亚那2003</t>
  </si>
  <si>
    <t>圭亚那2008</t>
  </si>
  <si>
    <t>圭亚那2013</t>
  </si>
  <si>
    <t>圭亚那2018</t>
  </si>
  <si>
    <t>圭亚那2023</t>
  </si>
  <si>
    <t>圭亚那2028</t>
  </si>
  <si>
    <t>圭亚那2033</t>
  </si>
  <si>
    <t>圭亚那2038</t>
  </si>
  <si>
    <t>圭亚那2043</t>
  </si>
  <si>
    <t>圭亚那2048</t>
  </si>
  <si>
    <t>海地1953</t>
  </si>
  <si>
    <t>海地1958</t>
  </si>
  <si>
    <t>海地1963</t>
  </si>
  <si>
    <t>海地1968</t>
  </si>
  <si>
    <t>海地1973</t>
  </si>
  <si>
    <t>海地1978</t>
  </si>
  <si>
    <t>海地1983</t>
  </si>
  <si>
    <t>海地1988</t>
  </si>
  <si>
    <t>海地1993</t>
  </si>
  <si>
    <t>海地1998</t>
  </si>
  <si>
    <t>海地2003</t>
  </si>
  <si>
    <t>海地2008</t>
  </si>
  <si>
    <t>海地2013</t>
  </si>
  <si>
    <t>海地2018</t>
  </si>
  <si>
    <t>海地2023</t>
  </si>
  <si>
    <t>海地2028</t>
  </si>
  <si>
    <t>海地2033</t>
  </si>
  <si>
    <t>海地2038</t>
  </si>
  <si>
    <t>海地2043</t>
  </si>
  <si>
    <t>海地2048</t>
  </si>
  <si>
    <t>洪都拉斯1953</t>
  </si>
  <si>
    <t>洪都拉斯1958</t>
  </si>
  <si>
    <t>洪都拉斯1963</t>
  </si>
  <si>
    <t>洪都拉斯1968</t>
  </si>
  <si>
    <t>洪都拉斯1973</t>
  </si>
  <si>
    <t>洪都拉斯1978</t>
  </si>
  <si>
    <t>洪都拉斯1983</t>
  </si>
  <si>
    <t>洪都拉斯1988</t>
  </si>
  <si>
    <t>洪都拉斯1993</t>
  </si>
  <si>
    <t>洪都拉斯1998</t>
  </si>
  <si>
    <t>洪都拉斯2003</t>
  </si>
  <si>
    <t>洪都拉斯2008</t>
  </si>
  <si>
    <t>洪都拉斯2013</t>
  </si>
  <si>
    <t>洪都拉斯2018</t>
  </si>
  <si>
    <t>洪都拉斯2023</t>
  </si>
  <si>
    <t>洪都拉斯2028</t>
  </si>
  <si>
    <t>洪都拉斯2033</t>
  </si>
  <si>
    <t>洪都拉斯2038</t>
  </si>
  <si>
    <t>洪都拉斯2043</t>
  </si>
  <si>
    <t>洪都拉斯2048</t>
  </si>
  <si>
    <t>匈牙利1953</t>
  </si>
  <si>
    <t>匈牙利1958</t>
  </si>
  <si>
    <t>匈牙利1963</t>
  </si>
  <si>
    <t>匈牙利1968</t>
  </si>
  <si>
    <t>匈牙利1973</t>
  </si>
  <si>
    <t>匈牙利1978</t>
  </si>
  <si>
    <t>匈牙利1983</t>
  </si>
  <si>
    <t>匈牙利1988</t>
  </si>
  <si>
    <t>匈牙利1993</t>
  </si>
  <si>
    <t>匈牙利1998</t>
  </si>
  <si>
    <t>匈牙利2003</t>
  </si>
  <si>
    <t>匈牙利2008</t>
  </si>
  <si>
    <t>匈牙利2013</t>
  </si>
  <si>
    <t>匈牙利2018</t>
  </si>
  <si>
    <t>匈牙利2023</t>
  </si>
  <si>
    <t>匈牙利2028</t>
  </si>
  <si>
    <t>匈牙利2033</t>
  </si>
  <si>
    <t>匈牙利2038</t>
  </si>
  <si>
    <t>匈牙利2043</t>
  </si>
  <si>
    <t>匈牙利2048</t>
  </si>
  <si>
    <t>冰岛1953</t>
  </si>
  <si>
    <t>冰岛1958</t>
  </si>
  <si>
    <t>冰岛1963</t>
  </si>
  <si>
    <t>冰岛1968</t>
  </si>
  <si>
    <t>冰岛1973</t>
  </si>
  <si>
    <t>冰岛1978</t>
  </si>
  <si>
    <t>冰岛1983</t>
  </si>
  <si>
    <t>冰岛1988</t>
  </si>
  <si>
    <t>冰岛1993</t>
  </si>
  <si>
    <t>冰岛1998</t>
  </si>
  <si>
    <t>冰岛2003</t>
  </si>
  <si>
    <t>冰岛2008</t>
  </si>
  <si>
    <t>冰岛2013</t>
  </si>
  <si>
    <t>冰岛2018</t>
  </si>
  <si>
    <t>冰岛2023</t>
  </si>
  <si>
    <t>冰岛2028</t>
  </si>
  <si>
    <t>冰岛2033</t>
  </si>
  <si>
    <t>冰岛2038</t>
  </si>
  <si>
    <t>冰岛2043</t>
  </si>
  <si>
    <t>冰岛2048</t>
  </si>
  <si>
    <t>印度1953</t>
  </si>
  <si>
    <t>印度1958</t>
  </si>
  <si>
    <t>印度1963</t>
  </si>
  <si>
    <t>印度1968</t>
  </si>
  <si>
    <t>印度1973</t>
  </si>
  <si>
    <t>印度1978</t>
  </si>
  <si>
    <t>印度1983</t>
  </si>
  <si>
    <t>印度1988</t>
  </si>
  <si>
    <t>印度1993</t>
  </si>
  <si>
    <t>印度1998</t>
  </si>
  <si>
    <t>印度2003</t>
  </si>
  <si>
    <t>印度2008</t>
  </si>
  <si>
    <t>印度2013</t>
  </si>
  <si>
    <t>印度2018</t>
  </si>
  <si>
    <t>印度2023</t>
  </si>
  <si>
    <t>印度2028</t>
  </si>
  <si>
    <t>印度2033</t>
  </si>
  <si>
    <t>印度2038</t>
  </si>
  <si>
    <t>印度2043</t>
  </si>
  <si>
    <t>印度2048</t>
  </si>
  <si>
    <t>印度尼西亚1953</t>
  </si>
  <si>
    <t>印度尼西亚1958</t>
  </si>
  <si>
    <t>印度尼西亚1963</t>
  </si>
  <si>
    <t>印度尼西亚1968</t>
  </si>
  <si>
    <t>印度尼西亚1973</t>
  </si>
  <si>
    <t>印度尼西亚1978</t>
  </si>
  <si>
    <t>印度尼西亚1983</t>
  </si>
  <si>
    <t>印度尼西亚1988</t>
  </si>
  <si>
    <t>印度尼西亚1993</t>
  </si>
  <si>
    <t>印度尼西亚1998</t>
  </si>
  <si>
    <t>印度尼西亚2003</t>
  </si>
  <si>
    <t>印度尼西亚2008</t>
  </si>
  <si>
    <t>印度尼西亚2013</t>
  </si>
  <si>
    <t>印度尼西亚2018</t>
  </si>
  <si>
    <t>印度尼西亚2023</t>
  </si>
  <si>
    <t>印度尼西亚2028</t>
  </si>
  <si>
    <t>印度尼西亚2033</t>
  </si>
  <si>
    <t>印度尼西亚2038</t>
  </si>
  <si>
    <t>印度尼西亚2043</t>
  </si>
  <si>
    <t>印度尼西亚2048</t>
  </si>
  <si>
    <t>伊拉克1953</t>
  </si>
  <si>
    <t>伊拉克1958</t>
  </si>
  <si>
    <t>伊拉克1963</t>
  </si>
  <si>
    <t>伊拉克1968</t>
  </si>
  <si>
    <t>伊拉克1973</t>
  </si>
  <si>
    <t>伊拉克1978</t>
  </si>
  <si>
    <t>伊拉克1983</t>
  </si>
  <si>
    <t>伊拉克1988</t>
  </si>
  <si>
    <t>伊拉克1993</t>
  </si>
  <si>
    <t>伊拉克1998</t>
  </si>
  <si>
    <t>伊拉克2003</t>
  </si>
  <si>
    <t>伊拉克2008</t>
  </si>
  <si>
    <t>伊拉克2013</t>
  </si>
  <si>
    <t>伊拉克2018</t>
  </si>
  <si>
    <t>伊拉克2023</t>
  </si>
  <si>
    <t>伊拉克2028</t>
  </si>
  <si>
    <t>伊拉克2033</t>
  </si>
  <si>
    <t>伊拉克2038</t>
  </si>
  <si>
    <t>伊拉克2043</t>
  </si>
  <si>
    <t>伊拉克2048</t>
  </si>
  <si>
    <t>爱尔兰1953</t>
  </si>
  <si>
    <t>爱尔兰1958</t>
  </si>
  <si>
    <t>爱尔兰1963</t>
  </si>
  <si>
    <t>爱尔兰1968</t>
  </si>
  <si>
    <t>爱尔兰1973</t>
  </si>
  <si>
    <t>爱尔兰1978</t>
  </si>
  <si>
    <t>爱尔兰1983</t>
  </si>
  <si>
    <t>爱尔兰1988</t>
  </si>
  <si>
    <t>爱尔兰1993</t>
  </si>
  <si>
    <t>爱尔兰1998</t>
  </si>
  <si>
    <t>爱尔兰2003</t>
  </si>
  <si>
    <t>爱尔兰2008</t>
  </si>
  <si>
    <t>爱尔兰2013</t>
  </si>
  <si>
    <t>爱尔兰2018</t>
  </si>
  <si>
    <t>爱尔兰2023</t>
  </si>
  <si>
    <t>爱尔兰2028</t>
  </si>
  <si>
    <t>爱尔兰2033</t>
  </si>
  <si>
    <t>爱尔兰2038</t>
  </si>
  <si>
    <t>爱尔兰2043</t>
  </si>
  <si>
    <t>爱尔兰2048</t>
  </si>
  <si>
    <t>以色列1953</t>
  </si>
  <si>
    <t>以色列1958</t>
  </si>
  <si>
    <t>以色列1963</t>
  </si>
  <si>
    <t>以色列1968</t>
  </si>
  <si>
    <t>以色列1973</t>
  </si>
  <si>
    <t>以色列1978</t>
  </si>
  <si>
    <t>以色列1983</t>
  </si>
  <si>
    <t>以色列1988</t>
  </si>
  <si>
    <t>以色列1993</t>
  </si>
  <si>
    <t>以色列1998</t>
  </si>
  <si>
    <t>以色列2003</t>
  </si>
  <si>
    <t>以色列2008</t>
  </si>
  <si>
    <t>以色列2013</t>
  </si>
  <si>
    <t>以色列2018</t>
  </si>
  <si>
    <t>以色列2023</t>
  </si>
  <si>
    <t>以色列2028</t>
  </si>
  <si>
    <t>以色列2033</t>
  </si>
  <si>
    <t>以色列2038</t>
  </si>
  <si>
    <t>以色列2043</t>
  </si>
  <si>
    <t>以色列2048</t>
  </si>
  <si>
    <t>意大利1953</t>
  </si>
  <si>
    <t>意大利1958</t>
  </si>
  <si>
    <t>意大利1963</t>
  </si>
  <si>
    <t>意大利1968</t>
  </si>
  <si>
    <t>意大利1973</t>
  </si>
  <si>
    <t>意大利1978</t>
  </si>
  <si>
    <t>意大利1983</t>
  </si>
  <si>
    <t>意大利1988</t>
  </si>
  <si>
    <t>意大利1993</t>
  </si>
  <si>
    <t>意大利1998</t>
  </si>
  <si>
    <t>意大利2003</t>
  </si>
  <si>
    <t>意大利2008</t>
  </si>
  <si>
    <t>意大利2013</t>
  </si>
  <si>
    <t>意大利2018</t>
  </si>
  <si>
    <t>意大利2023</t>
  </si>
  <si>
    <t>意大利2028</t>
  </si>
  <si>
    <t>意大利2033</t>
  </si>
  <si>
    <t>意大利2038</t>
  </si>
  <si>
    <t>意大利2043</t>
  </si>
  <si>
    <t>意大利2048</t>
  </si>
  <si>
    <t>牙买加1953</t>
  </si>
  <si>
    <t>牙买加1958</t>
  </si>
  <si>
    <t>牙买加1963</t>
  </si>
  <si>
    <t>牙买加1968</t>
  </si>
  <si>
    <t>牙买加1973</t>
  </si>
  <si>
    <t>牙买加1978</t>
  </si>
  <si>
    <t>牙买加1983</t>
  </si>
  <si>
    <t>牙买加1988</t>
  </si>
  <si>
    <t>牙买加1993</t>
  </si>
  <si>
    <t>牙买加1998</t>
  </si>
  <si>
    <t>牙买加2003</t>
  </si>
  <si>
    <t>牙买加2008</t>
  </si>
  <si>
    <t>牙买加2013</t>
  </si>
  <si>
    <t>牙买加2018</t>
  </si>
  <si>
    <t>牙买加2023</t>
  </si>
  <si>
    <t>牙买加2028</t>
  </si>
  <si>
    <t>牙买加2033</t>
  </si>
  <si>
    <t>牙买加2038</t>
  </si>
  <si>
    <t>牙买加2043</t>
  </si>
  <si>
    <t>牙买加2048</t>
  </si>
  <si>
    <t>日本1953</t>
  </si>
  <si>
    <t>日本1958</t>
  </si>
  <si>
    <t>日本1963</t>
  </si>
  <si>
    <t>日本1968</t>
  </si>
  <si>
    <t>日本1973</t>
  </si>
  <si>
    <t>日本1978</t>
  </si>
  <si>
    <t>日本1983</t>
  </si>
  <si>
    <t>日本1988</t>
  </si>
  <si>
    <t>日本1993</t>
  </si>
  <si>
    <t>日本1998</t>
  </si>
  <si>
    <t>日本2003</t>
  </si>
  <si>
    <t>日本2008</t>
  </si>
  <si>
    <t>日本2013</t>
  </si>
  <si>
    <t>日本2018</t>
  </si>
  <si>
    <t>日本2023</t>
  </si>
  <si>
    <t>日本2028</t>
  </si>
  <si>
    <t>日本2033</t>
  </si>
  <si>
    <t>日本2038</t>
  </si>
  <si>
    <t>日本2043</t>
  </si>
  <si>
    <t>日本2048</t>
  </si>
  <si>
    <t>约旦1953</t>
  </si>
  <si>
    <t>约旦1958</t>
  </si>
  <si>
    <t>约旦1963</t>
  </si>
  <si>
    <t>约旦1968</t>
  </si>
  <si>
    <t>约旦1973</t>
  </si>
  <si>
    <t>约旦1978</t>
  </si>
  <si>
    <t>约旦1983</t>
  </si>
  <si>
    <t>约旦1988</t>
  </si>
  <si>
    <t>约旦1993</t>
  </si>
  <si>
    <t>约旦1998</t>
  </si>
  <si>
    <t>约旦2003</t>
  </si>
  <si>
    <t>约旦2008</t>
  </si>
  <si>
    <t>约旦2013</t>
  </si>
  <si>
    <t>约旦2018</t>
  </si>
  <si>
    <t>约旦2023</t>
  </si>
  <si>
    <t>约旦2028</t>
  </si>
  <si>
    <t>约旦2033</t>
  </si>
  <si>
    <t>约旦2038</t>
  </si>
  <si>
    <t>约旦2043</t>
  </si>
  <si>
    <t>约旦2048</t>
  </si>
  <si>
    <t>哈萨克斯坦1953</t>
  </si>
  <si>
    <t>哈萨克斯坦1958</t>
  </si>
  <si>
    <t>哈萨克斯坦1963</t>
  </si>
  <si>
    <t>哈萨克斯坦1968</t>
  </si>
  <si>
    <t>哈萨克斯坦1973</t>
  </si>
  <si>
    <t>哈萨克斯坦1978</t>
  </si>
  <si>
    <t>哈萨克斯坦1983</t>
  </si>
  <si>
    <t>哈萨克斯坦1988</t>
  </si>
  <si>
    <t>哈萨克斯坦1993</t>
  </si>
  <si>
    <t>哈萨克斯坦1998</t>
  </si>
  <si>
    <t>哈萨克斯坦2003</t>
  </si>
  <si>
    <t>哈萨克斯坦2008</t>
  </si>
  <si>
    <t>哈萨克斯坦2013</t>
  </si>
  <si>
    <t>哈萨克斯坦2018</t>
  </si>
  <si>
    <t>哈萨克斯坦2023</t>
  </si>
  <si>
    <t>哈萨克斯坦2028</t>
  </si>
  <si>
    <t>哈萨克斯坦2033</t>
  </si>
  <si>
    <t>哈萨克斯坦2038</t>
  </si>
  <si>
    <t>哈萨克斯坦2043</t>
  </si>
  <si>
    <t>哈萨克斯坦2048</t>
  </si>
  <si>
    <t>肯尼亚1953</t>
  </si>
  <si>
    <t>肯尼亚1958</t>
  </si>
  <si>
    <t>肯尼亚1963</t>
  </si>
  <si>
    <t>肯尼亚1968</t>
  </si>
  <si>
    <t>肯尼亚1973</t>
  </si>
  <si>
    <t>肯尼亚1978</t>
  </si>
  <si>
    <t>肯尼亚1983</t>
  </si>
  <si>
    <t>肯尼亚1988</t>
  </si>
  <si>
    <t>肯尼亚1993</t>
  </si>
  <si>
    <t>肯尼亚1998</t>
  </si>
  <si>
    <t>肯尼亚2003</t>
  </si>
  <si>
    <t>肯尼亚2008</t>
  </si>
  <si>
    <t>肯尼亚2013</t>
  </si>
  <si>
    <t>肯尼亚2018</t>
  </si>
  <si>
    <t>肯尼亚2023</t>
  </si>
  <si>
    <t>肯尼亚2028</t>
  </si>
  <si>
    <t>肯尼亚2033</t>
  </si>
  <si>
    <t>肯尼亚2038</t>
  </si>
  <si>
    <t>肯尼亚2043</t>
  </si>
  <si>
    <t>肯尼亚2048</t>
  </si>
  <si>
    <t>基里巴斯1953</t>
  </si>
  <si>
    <t>基里巴斯1958</t>
  </si>
  <si>
    <t>基里巴斯1963</t>
  </si>
  <si>
    <t>基里巴斯1968</t>
  </si>
  <si>
    <t>基里巴斯1973</t>
  </si>
  <si>
    <t>基里巴斯1978</t>
  </si>
  <si>
    <t>基里巴斯1983</t>
  </si>
  <si>
    <t>基里巴斯1988</t>
  </si>
  <si>
    <t>基里巴斯1993</t>
  </si>
  <si>
    <t>基里巴斯1998</t>
  </si>
  <si>
    <t>基里巴斯2003</t>
  </si>
  <si>
    <t>基里巴斯2008</t>
  </si>
  <si>
    <t>基里巴斯2013</t>
  </si>
  <si>
    <t>基里巴斯2018</t>
  </si>
  <si>
    <t>基里巴斯2023</t>
  </si>
  <si>
    <t>基里巴斯2028</t>
  </si>
  <si>
    <t>基里巴斯2033</t>
  </si>
  <si>
    <t>基里巴斯2038</t>
  </si>
  <si>
    <t>基里巴斯2043</t>
  </si>
  <si>
    <t>基里巴斯2048</t>
  </si>
  <si>
    <t>科威特1953</t>
  </si>
  <si>
    <t>科威特1958</t>
  </si>
  <si>
    <t>科威特1963</t>
  </si>
  <si>
    <t>科威特1968</t>
  </si>
  <si>
    <t>科威特1973</t>
  </si>
  <si>
    <t>科威特1978</t>
  </si>
  <si>
    <t>科威特1983</t>
  </si>
  <si>
    <t>科威特1988</t>
  </si>
  <si>
    <t>科威特1993</t>
  </si>
  <si>
    <t>科威特1998</t>
  </si>
  <si>
    <t>科威特2003</t>
  </si>
  <si>
    <t>科威特2008</t>
  </si>
  <si>
    <t>科威特2013</t>
  </si>
  <si>
    <t>科威特2018</t>
  </si>
  <si>
    <t>科威特2023</t>
  </si>
  <si>
    <t>科威特2028</t>
  </si>
  <si>
    <t>科威特2033</t>
  </si>
  <si>
    <t>科威特2038</t>
  </si>
  <si>
    <t>科威特2043</t>
  </si>
  <si>
    <t>科威特2048</t>
  </si>
  <si>
    <t>吉尔吉斯斯坦1953</t>
  </si>
  <si>
    <t>吉尔吉斯斯坦1958</t>
  </si>
  <si>
    <t>吉尔吉斯斯坦1963</t>
  </si>
  <si>
    <t>吉尔吉斯斯坦1968</t>
  </si>
  <si>
    <t>吉尔吉斯斯坦1973</t>
  </si>
  <si>
    <t>吉尔吉斯斯坦1978</t>
  </si>
  <si>
    <t>吉尔吉斯斯坦1983</t>
  </si>
  <si>
    <t>吉尔吉斯斯坦1988</t>
  </si>
  <si>
    <t>吉尔吉斯斯坦1993</t>
  </si>
  <si>
    <t>吉尔吉斯斯坦1998</t>
  </si>
  <si>
    <t>吉尔吉斯斯坦2003</t>
  </si>
  <si>
    <t>吉尔吉斯斯坦2008</t>
  </si>
  <si>
    <t>吉尔吉斯斯坦2013</t>
  </si>
  <si>
    <t>吉尔吉斯斯坦2018</t>
  </si>
  <si>
    <t>吉尔吉斯斯坦2023</t>
  </si>
  <si>
    <t>吉尔吉斯斯坦2028</t>
  </si>
  <si>
    <t>吉尔吉斯斯坦2033</t>
  </si>
  <si>
    <t>吉尔吉斯斯坦2038</t>
  </si>
  <si>
    <t>吉尔吉斯斯坦2043</t>
  </si>
  <si>
    <t>吉尔吉斯斯坦2048</t>
  </si>
  <si>
    <t>拉脱维亚1953</t>
  </si>
  <si>
    <t>拉脱维亚1958</t>
  </si>
  <si>
    <t>拉脱维亚1963</t>
  </si>
  <si>
    <t>拉脱维亚1968</t>
  </si>
  <si>
    <t>拉脱维亚1973</t>
  </si>
  <si>
    <t>拉脱维亚1978</t>
  </si>
  <si>
    <t>拉脱维亚1983</t>
  </si>
  <si>
    <t>拉脱维亚1988</t>
  </si>
  <si>
    <t>拉脱维亚1993</t>
  </si>
  <si>
    <t>拉脱维亚1998</t>
  </si>
  <si>
    <t>拉脱维亚2003</t>
  </si>
  <si>
    <t>拉脱维亚2008</t>
  </si>
  <si>
    <t>拉脱维亚2013</t>
  </si>
  <si>
    <t>拉脱维亚2018</t>
  </si>
  <si>
    <t>拉脱维亚2023</t>
  </si>
  <si>
    <t>拉脱维亚2028</t>
  </si>
  <si>
    <t>拉脱维亚2033</t>
  </si>
  <si>
    <t>拉脱维亚2038</t>
  </si>
  <si>
    <t>拉脱维亚2043</t>
  </si>
  <si>
    <t>拉脱维亚2048</t>
  </si>
  <si>
    <t>黎巴嫩1953</t>
  </si>
  <si>
    <t>黎巴嫩1958</t>
  </si>
  <si>
    <t>黎巴嫩1963</t>
  </si>
  <si>
    <t>黎巴嫩1968</t>
  </si>
  <si>
    <t>黎巴嫩1973</t>
  </si>
  <si>
    <t>黎巴嫩1978</t>
  </si>
  <si>
    <t>黎巴嫩1983</t>
  </si>
  <si>
    <t>黎巴嫩1988</t>
  </si>
  <si>
    <t>黎巴嫩1993</t>
  </si>
  <si>
    <t>黎巴嫩1998</t>
  </si>
  <si>
    <t>黎巴嫩2003</t>
  </si>
  <si>
    <t>黎巴嫩2008</t>
  </si>
  <si>
    <t>黎巴嫩2013</t>
  </si>
  <si>
    <t>黎巴嫩2018</t>
  </si>
  <si>
    <t>黎巴嫩2023</t>
  </si>
  <si>
    <t>黎巴嫩2028</t>
  </si>
  <si>
    <t>黎巴嫩2033</t>
  </si>
  <si>
    <t>黎巴嫩2038</t>
  </si>
  <si>
    <t>黎巴嫩2043</t>
  </si>
  <si>
    <t>黎巴嫩2048</t>
  </si>
  <si>
    <t>莱索托1953</t>
  </si>
  <si>
    <t>莱索托1958</t>
  </si>
  <si>
    <t>莱索托1963</t>
  </si>
  <si>
    <t>莱索托1968</t>
  </si>
  <si>
    <t>莱索托1973</t>
  </si>
  <si>
    <t>莱索托1978</t>
  </si>
  <si>
    <t>莱索托1983</t>
  </si>
  <si>
    <t>莱索托1988</t>
  </si>
  <si>
    <t>莱索托1993</t>
  </si>
  <si>
    <t>莱索托1998</t>
  </si>
  <si>
    <t>莱索托2003</t>
  </si>
  <si>
    <t>莱索托2008</t>
  </si>
  <si>
    <t>莱索托2013</t>
  </si>
  <si>
    <t>莱索托2018</t>
  </si>
  <si>
    <t>莱索托2023</t>
  </si>
  <si>
    <t>莱索托2028</t>
  </si>
  <si>
    <t>莱索托2033</t>
  </si>
  <si>
    <t>莱索托2038</t>
  </si>
  <si>
    <t>莱索托2043</t>
  </si>
  <si>
    <t>莱索托2048</t>
  </si>
  <si>
    <t>利比里亚1953</t>
  </si>
  <si>
    <t>利比里亚1958</t>
  </si>
  <si>
    <t>利比里亚1963</t>
  </si>
  <si>
    <t>利比里亚1968</t>
  </si>
  <si>
    <t>利比里亚1973</t>
  </si>
  <si>
    <t>利比里亚1978</t>
  </si>
  <si>
    <t>利比里亚1983</t>
  </si>
  <si>
    <t>利比里亚1988</t>
  </si>
  <si>
    <t>利比里亚1993</t>
  </si>
  <si>
    <t>利比里亚1998</t>
  </si>
  <si>
    <t>利比里亚2003</t>
  </si>
  <si>
    <t>利比里亚2008</t>
  </si>
  <si>
    <t>利比里亚2013</t>
  </si>
  <si>
    <t>利比里亚2018</t>
  </si>
  <si>
    <t>利比里亚2023</t>
  </si>
  <si>
    <t>利比里亚2028</t>
  </si>
  <si>
    <t>利比里亚2033</t>
  </si>
  <si>
    <t>利比里亚2038</t>
  </si>
  <si>
    <t>利比里亚2043</t>
  </si>
  <si>
    <t>利比里亚2048</t>
  </si>
  <si>
    <t>利比亚1953</t>
  </si>
  <si>
    <t>利比亚1958</t>
  </si>
  <si>
    <t>利比亚1963</t>
  </si>
  <si>
    <t>利比亚1968</t>
  </si>
  <si>
    <t>利比亚1973</t>
  </si>
  <si>
    <t>利比亚1978</t>
  </si>
  <si>
    <t>利比亚1983</t>
  </si>
  <si>
    <t>利比亚1988</t>
  </si>
  <si>
    <t>利比亚1993</t>
  </si>
  <si>
    <t>利比亚1998</t>
  </si>
  <si>
    <t>利比亚2003</t>
  </si>
  <si>
    <t>利比亚2008</t>
  </si>
  <si>
    <t>利比亚2013</t>
  </si>
  <si>
    <t>利比亚2018</t>
  </si>
  <si>
    <t>利比亚2023</t>
  </si>
  <si>
    <t>利比亚2028</t>
  </si>
  <si>
    <t>利比亚2033</t>
  </si>
  <si>
    <t>利比亚2038</t>
  </si>
  <si>
    <t>利比亚2043</t>
  </si>
  <si>
    <t>利比亚2048</t>
  </si>
  <si>
    <t>立陶宛1953</t>
  </si>
  <si>
    <t>立陶宛1958</t>
  </si>
  <si>
    <t>立陶宛1963</t>
  </si>
  <si>
    <t>立陶宛1968</t>
  </si>
  <si>
    <t>立陶宛1973</t>
  </si>
  <si>
    <t>立陶宛1978</t>
  </si>
  <si>
    <t>立陶宛1983</t>
  </si>
  <si>
    <t>立陶宛1988</t>
  </si>
  <si>
    <t>立陶宛1993</t>
  </si>
  <si>
    <t>立陶宛1998</t>
  </si>
  <si>
    <t>立陶宛2003</t>
  </si>
  <si>
    <t>立陶宛2008</t>
  </si>
  <si>
    <t>立陶宛2013</t>
  </si>
  <si>
    <t>立陶宛2018</t>
  </si>
  <si>
    <t>立陶宛2023</t>
  </si>
  <si>
    <t>立陶宛2028</t>
  </si>
  <si>
    <t>立陶宛2033</t>
  </si>
  <si>
    <t>立陶宛2038</t>
  </si>
  <si>
    <t>立陶宛2043</t>
  </si>
  <si>
    <t>立陶宛2048</t>
  </si>
  <si>
    <t>卢森堡1953</t>
  </si>
  <si>
    <t>卢森堡1958</t>
  </si>
  <si>
    <t>卢森堡1963</t>
  </si>
  <si>
    <t>卢森堡1968</t>
  </si>
  <si>
    <t>卢森堡1973</t>
  </si>
  <si>
    <t>卢森堡1978</t>
  </si>
  <si>
    <t>卢森堡1983</t>
  </si>
  <si>
    <t>卢森堡1988</t>
  </si>
  <si>
    <t>卢森堡1993</t>
  </si>
  <si>
    <t>卢森堡1998</t>
  </si>
  <si>
    <t>卢森堡2003</t>
  </si>
  <si>
    <t>卢森堡2008</t>
  </si>
  <si>
    <t>卢森堡2013</t>
  </si>
  <si>
    <t>卢森堡2018</t>
  </si>
  <si>
    <t>卢森堡2023</t>
  </si>
  <si>
    <t>卢森堡2028</t>
  </si>
  <si>
    <t>卢森堡2033</t>
  </si>
  <si>
    <t>卢森堡2038</t>
  </si>
  <si>
    <t>卢森堡2043</t>
  </si>
  <si>
    <t>卢森堡2048</t>
  </si>
  <si>
    <t>马达加斯加1953</t>
  </si>
  <si>
    <t>马达加斯加1958</t>
  </si>
  <si>
    <t>马达加斯加1963</t>
  </si>
  <si>
    <t>马达加斯加1968</t>
  </si>
  <si>
    <t>马达加斯加1973</t>
  </si>
  <si>
    <t>马达加斯加1978</t>
  </si>
  <si>
    <t>马达加斯加1983</t>
  </si>
  <si>
    <t>马达加斯加1988</t>
  </si>
  <si>
    <t>马达加斯加1993</t>
  </si>
  <si>
    <t>马达加斯加1998</t>
  </si>
  <si>
    <t>马达加斯加2003</t>
  </si>
  <si>
    <t>马达加斯加2008</t>
  </si>
  <si>
    <t>马达加斯加2013</t>
  </si>
  <si>
    <t>马达加斯加2018</t>
  </si>
  <si>
    <t>马达加斯加2023</t>
  </si>
  <si>
    <t>马达加斯加2028</t>
  </si>
  <si>
    <t>马达加斯加2033</t>
  </si>
  <si>
    <t>马达加斯加2038</t>
  </si>
  <si>
    <t>马达加斯加2043</t>
  </si>
  <si>
    <t>马达加斯加2048</t>
  </si>
  <si>
    <t>马拉维1953</t>
  </si>
  <si>
    <t>马拉维1958</t>
  </si>
  <si>
    <t>马拉维1963</t>
  </si>
  <si>
    <t>马拉维1968</t>
  </si>
  <si>
    <t>马拉维1973</t>
  </si>
  <si>
    <t>马拉维1978</t>
  </si>
  <si>
    <t>马拉维1983</t>
  </si>
  <si>
    <t>马拉维1988</t>
  </si>
  <si>
    <t>马拉维1993</t>
  </si>
  <si>
    <t>马拉维1998</t>
  </si>
  <si>
    <t>马拉维2003</t>
  </si>
  <si>
    <t>马拉维2008</t>
  </si>
  <si>
    <t>马拉维2013</t>
  </si>
  <si>
    <t>马拉维2018</t>
  </si>
  <si>
    <t>马拉维2023</t>
  </si>
  <si>
    <t>马拉维2028</t>
  </si>
  <si>
    <t>马拉维2033</t>
  </si>
  <si>
    <t>马拉维2038</t>
  </si>
  <si>
    <t>马拉维2043</t>
  </si>
  <si>
    <t>马拉维2048</t>
  </si>
  <si>
    <t>马来西亚1953</t>
  </si>
  <si>
    <t>马来西亚1958</t>
  </si>
  <si>
    <t>马来西亚1963</t>
  </si>
  <si>
    <t>马来西亚1968</t>
  </si>
  <si>
    <t>马来西亚1973</t>
  </si>
  <si>
    <t>马来西亚1978</t>
  </si>
  <si>
    <t>马来西亚1983</t>
  </si>
  <si>
    <t>马来西亚1988</t>
  </si>
  <si>
    <t>马来西亚1993</t>
  </si>
  <si>
    <t>马来西亚1998</t>
  </si>
  <si>
    <t>马来西亚2003</t>
  </si>
  <si>
    <t>马来西亚2008</t>
  </si>
  <si>
    <t>马来西亚2013</t>
  </si>
  <si>
    <t>马来西亚2018</t>
  </si>
  <si>
    <t>马来西亚2023</t>
  </si>
  <si>
    <t>马来西亚2028</t>
  </si>
  <si>
    <t>马来西亚2033</t>
  </si>
  <si>
    <t>马来西亚2038</t>
  </si>
  <si>
    <t>马来西亚2043</t>
  </si>
  <si>
    <t>马来西亚2048</t>
  </si>
  <si>
    <t>马尔代夫1953</t>
  </si>
  <si>
    <t>马尔代夫1958</t>
  </si>
  <si>
    <t>马尔代夫1963</t>
  </si>
  <si>
    <t>马尔代夫1968</t>
  </si>
  <si>
    <t>马尔代夫1973</t>
  </si>
  <si>
    <t>马尔代夫1978</t>
  </si>
  <si>
    <t>马尔代夫1983</t>
  </si>
  <si>
    <t>马尔代夫1988</t>
  </si>
  <si>
    <t>马尔代夫1993</t>
  </si>
  <si>
    <t>马尔代夫1998</t>
  </si>
  <si>
    <t>马尔代夫2003</t>
  </si>
  <si>
    <t>马尔代夫2008</t>
  </si>
  <si>
    <t>马尔代夫2013</t>
  </si>
  <si>
    <t>马尔代夫2018</t>
  </si>
  <si>
    <t>马尔代夫2023</t>
  </si>
  <si>
    <t>马尔代夫2028</t>
  </si>
  <si>
    <t>马尔代夫2033</t>
  </si>
  <si>
    <t>马尔代夫2038</t>
  </si>
  <si>
    <t>马尔代夫2043</t>
  </si>
  <si>
    <t>马尔代夫2048</t>
  </si>
  <si>
    <t>马里1953</t>
  </si>
  <si>
    <t>马里1958</t>
  </si>
  <si>
    <t>马里1963</t>
  </si>
  <si>
    <t>马里1968</t>
  </si>
  <si>
    <t>马里1973</t>
  </si>
  <si>
    <t>马里1978</t>
  </si>
  <si>
    <t>马里1983</t>
  </si>
  <si>
    <t>马里1988</t>
  </si>
  <si>
    <t>马里1993</t>
  </si>
  <si>
    <t>马里1998</t>
  </si>
  <si>
    <t>马里2003</t>
  </si>
  <si>
    <t>马里2008</t>
  </si>
  <si>
    <t>马里2013</t>
  </si>
  <si>
    <t>马里2018</t>
  </si>
  <si>
    <t>马里2023</t>
  </si>
  <si>
    <t>马里2028</t>
  </si>
  <si>
    <t>马里2033</t>
  </si>
  <si>
    <t>马里2038</t>
  </si>
  <si>
    <t>马里2043</t>
  </si>
  <si>
    <t>马里2048</t>
  </si>
  <si>
    <t>马耳他1953</t>
  </si>
  <si>
    <t>马耳他1958</t>
  </si>
  <si>
    <t>马耳他1963</t>
  </si>
  <si>
    <t>马耳他1968</t>
  </si>
  <si>
    <t>马耳他1973</t>
  </si>
  <si>
    <t>马耳他1978</t>
  </si>
  <si>
    <t>马耳他1983</t>
  </si>
  <si>
    <t>马耳他1988</t>
  </si>
  <si>
    <t>马耳他1993</t>
  </si>
  <si>
    <t>马耳他1998</t>
  </si>
  <si>
    <t>马耳他2003</t>
  </si>
  <si>
    <t>马耳他2008</t>
  </si>
  <si>
    <t>马耳他2013</t>
  </si>
  <si>
    <t>马耳他2018</t>
  </si>
  <si>
    <t>马耳他2023</t>
  </si>
  <si>
    <t>马耳他2028</t>
  </si>
  <si>
    <t>马耳他2033</t>
  </si>
  <si>
    <t>马耳他2038</t>
  </si>
  <si>
    <t>马耳他2043</t>
  </si>
  <si>
    <t>马耳他2048</t>
  </si>
  <si>
    <t>马提尼克1953</t>
  </si>
  <si>
    <t>马提尼克1958</t>
  </si>
  <si>
    <t>马提尼克1963</t>
  </si>
  <si>
    <t>马提尼克1968</t>
  </si>
  <si>
    <t>马提尼克1973</t>
  </si>
  <si>
    <t>马提尼克1978</t>
  </si>
  <si>
    <t>马提尼克1983</t>
  </si>
  <si>
    <t>马提尼克1988</t>
  </si>
  <si>
    <t>马提尼克1993</t>
  </si>
  <si>
    <t>马提尼克1998</t>
  </si>
  <si>
    <t>马提尼克2003</t>
  </si>
  <si>
    <t>马提尼克2008</t>
  </si>
  <si>
    <t>马提尼克2013</t>
  </si>
  <si>
    <t>马提尼克2018</t>
  </si>
  <si>
    <t>马提尼克2023</t>
  </si>
  <si>
    <t>马提尼克2028</t>
  </si>
  <si>
    <t>马提尼克2033</t>
  </si>
  <si>
    <t>马提尼克2038</t>
  </si>
  <si>
    <t>马提尼克2043</t>
  </si>
  <si>
    <t>马提尼克2048</t>
  </si>
  <si>
    <t>毛里塔尼亚1953</t>
  </si>
  <si>
    <t>毛里塔尼亚1958</t>
  </si>
  <si>
    <t>毛里塔尼亚1963</t>
  </si>
  <si>
    <t>毛里塔尼亚1968</t>
  </si>
  <si>
    <t>毛里塔尼亚1973</t>
  </si>
  <si>
    <t>毛里塔尼亚1978</t>
  </si>
  <si>
    <t>毛里塔尼亚1983</t>
  </si>
  <si>
    <t>毛里塔尼亚1988</t>
  </si>
  <si>
    <t>毛里塔尼亚1993</t>
  </si>
  <si>
    <t>毛里塔尼亚1998</t>
  </si>
  <si>
    <t>毛里塔尼亚2003</t>
  </si>
  <si>
    <t>毛里塔尼亚2008</t>
  </si>
  <si>
    <t>毛里塔尼亚2013</t>
  </si>
  <si>
    <t>毛里塔尼亚2018</t>
  </si>
  <si>
    <t>毛里塔尼亚2023</t>
  </si>
  <si>
    <t>毛里塔尼亚2028</t>
  </si>
  <si>
    <t>毛里塔尼亚2033</t>
  </si>
  <si>
    <t>毛里塔尼亚2038</t>
  </si>
  <si>
    <t>毛里塔尼亚2043</t>
  </si>
  <si>
    <t>毛里塔尼亚2048</t>
  </si>
  <si>
    <t>毛里求斯1953</t>
  </si>
  <si>
    <t>毛里求斯1958</t>
  </si>
  <si>
    <t>毛里求斯1963</t>
  </si>
  <si>
    <t>毛里求斯1968</t>
  </si>
  <si>
    <t>毛里求斯1973</t>
  </si>
  <si>
    <t>毛里求斯1978</t>
  </si>
  <si>
    <t>毛里求斯1983</t>
  </si>
  <si>
    <t>毛里求斯1988</t>
  </si>
  <si>
    <t>毛里求斯1993</t>
  </si>
  <si>
    <t>毛里求斯1998</t>
  </si>
  <si>
    <t>毛里求斯2003</t>
  </si>
  <si>
    <t>毛里求斯2008</t>
  </si>
  <si>
    <t>毛里求斯2013</t>
  </si>
  <si>
    <t>毛里求斯2018</t>
  </si>
  <si>
    <t>毛里求斯2023</t>
  </si>
  <si>
    <t>毛里求斯2028</t>
  </si>
  <si>
    <t>毛里求斯2033</t>
  </si>
  <si>
    <t>毛里求斯2038</t>
  </si>
  <si>
    <t>毛里求斯2043</t>
  </si>
  <si>
    <t>毛里求斯2048</t>
  </si>
  <si>
    <t>马约特1953</t>
  </si>
  <si>
    <t>马约特1958</t>
  </si>
  <si>
    <t>马约特1963</t>
  </si>
  <si>
    <t>马约特1968</t>
  </si>
  <si>
    <t>马约特1973</t>
  </si>
  <si>
    <t>马约特1978</t>
  </si>
  <si>
    <t>马约特1983</t>
  </si>
  <si>
    <t>马约特1988</t>
  </si>
  <si>
    <t>马约特1993</t>
  </si>
  <si>
    <t>马约特1998</t>
  </si>
  <si>
    <t>马约特2003</t>
  </si>
  <si>
    <t>马约特2008</t>
  </si>
  <si>
    <t>马约特2013</t>
  </si>
  <si>
    <t>马约特2018</t>
  </si>
  <si>
    <t>马约特2023</t>
  </si>
  <si>
    <t>马约特2028</t>
  </si>
  <si>
    <t>马约特2033</t>
  </si>
  <si>
    <t>马约特2038</t>
  </si>
  <si>
    <t>马约特2043</t>
  </si>
  <si>
    <t>马约特2048</t>
  </si>
  <si>
    <t>墨西哥1953</t>
  </si>
  <si>
    <t>墨西哥1958</t>
  </si>
  <si>
    <t>墨西哥1963</t>
  </si>
  <si>
    <t>墨西哥1968</t>
  </si>
  <si>
    <t>墨西哥1973</t>
  </si>
  <si>
    <t>墨西哥1978</t>
  </si>
  <si>
    <t>墨西哥1983</t>
  </si>
  <si>
    <t>墨西哥1988</t>
  </si>
  <si>
    <t>墨西哥1993</t>
  </si>
  <si>
    <t>墨西哥1998</t>
  </si>
  <si>
    <t>墨西哥2003</t>
  </si>
  <si>
    <t>墨西哥2008</t>
  </si>
  <si>
    <t>墨西哥2013</t>
  </si>
  <si>
    <t>墨西哥2018</t>
  </si>
  <si>
    <t>墨西哥2023</t>
  </si>
  <si>
    <t>墨西哥2028</t>
  </si>
  <si>
    <t>墨西哥2033</t>
  </si>
  <si>
    <t>墨西哥2038</t>
  </si>
  <si>
    <t>墨西哥2043</t>
  </si>
  <si>
    <t>墨西哥2048</t>
  </si>
  <si>
    <t>蒙古1953</t>
  </si>
  <si>
    <t>蒙古1958</t>
  </si>
  <si>
    <t>蒙古1963</t>
  </si>
  <si>
    <t>蒙古1968</t>
  </si>
  <si>
    <t>蒙古1973</t>
  </si>
  <si>
    <t>蒙古1978</t>
  </si>
  <si>
    <t>蒙古1983</t>
  </si>
  <si>
    <t>蒙古1988</t>
  </si>
  <si>
    <t>蒙古1993</t>
  </si>
  <si>
    <t>蒙古1998</t>
  </si>
  <si>
    <t>蒙古2003</t>
  </si>
  <si>
    <t>蒙古2008</t>
  </si>
  <si>
    <t>蒙古2013</t>
  </si>
  <si>
    <t>蒙古2018</t>
  </si>
  <si>
    <t>蒙古2023</t>
  </si>
  <si>
    <t>蒙古2028</t>
  </si>
  <si>
    <t>蒙古2033</t>
  </si>
  <si>
    <t>蒙古2038</t>
  </si>
  <si>
    <t>蒙古2043</t>
  </si>
  <si>
    <t>蒙古2048</t>
  </si>
  <si>
    <t>黑山1953</t>
  </si>
  <si>
    <t>黑山1958</t>
  </si>
  <si>
    <t>黑山1963</t>
  </si>
  <si>
    <t>黑山1968</t>
  </si>
  <si>
    <t>黑山1973</t>
  </si>
  <si>
    <t>黑山1978</t>
  </si>
  <si>
    <t>黑山1983</t>
  </si>
  <si>
    <t>黑山1988</t>
  </si>
  <si>
    <t>黑山1993</t>
  </si>
  <si>
    <t>黑山1998</t>
  </si>
  <si>
    <t>黑山2003</t>
  </si>
  <si>
    <t>黑山2008</t>
  </si>
  <si>
    <t>黑山2013</t>
  </si>
  <si>
    <t>黑山2018</t>
  </si>
  <si>
    <t>黑山2023</t>
  </si>
  <si>
    <t>黑山2028</t>
  </si>
  <si>
    <t>黑山2033</t>
  </si>
  <si>
    <t>黑山2038</t>
  </si>
  <si>
    <t>黑山2043</t>
  </si>
  <si>
    <t>黑山2048</t>
  </si>
  <si>
    <t>摩洛哥1953</t>
  </si>
  <si>
    <t>摩洛哥1958</t>
  </si>
  <si>
    <t>摩洛哥1963</t>
  </si>
  <si>
    <t>摩洛哥1968</t>
  </si>
  <si>
    <t>摩洛哥1973</t>
  </si>
  <si>
    <t>摩洛哥1978</t>
  </si>
  <si>
    <t>摩洛哥1983</t>
  </si>
  <si>
    <t>摩洛哥1988</t>
  </si>
  <si>
    <t>摩洛哥1993</t>
  </si>
  <si>
    <t>摩洛哥1998</t>
  </si>
  <si>
    <t>摩洛哥2003</t>
  </si>
  <si>
    <t>摩洛哥2008</t>
  </si>
  <si>
    <t>摩洛哥2013</t>
  </si>
  <si>
    <t>摩洛哥2018</t>
  </si>
  <si>
    <t>摩洛哥2023</t>
  </si>
  <si>
    <t>摩洛哥2028</t>
  </si>
  <si>
    <t>摩洛哥2033</t>
  </si>
  <si>
    <t>摩洛哥2038</t>
  </si>
  <si>
    <t>摩洛哥2043</t>
  </si>
  <si>
    <t>摩洛哥2048</t>
  </si>
  <si>
    <t>莫桑比克1953</t>
  </si>
  <si>
    <t>莫桑比克1958</t>
  </si>
  <si>
    <t>莫桑比克1963</t>
  </si>
  <si>
    <t>莫桑比克1968</t>
  </si>
  <si>
    <t>莫桑比克1973</t>
  </si>
  <si>
    <t>莫桑比克1978</t>
  </si>
  <si>
    <t>莫桑比克1983</t>
  </si>
  <si>
    <t>莫桑比克1988</t>
  </si>
  <si>
    <t>莫桑比克1993</t>
  </si>
  <si>
    <t>莫桑比克1998</t>
  </si>
  <si>
    <t>莫桑比克2003</t>
  </si>
  <si>
    <t>莫桑比克2008</t>
  </si>
  <si>
    <t>莫桑比克2013</t>
  </si>
  <si>
    <t>莫桑比克2018</t>
  </si>
  <si>
    <t>莫桑比克2023</t>
  </si>
  <si>
    <t>莫桑比克2028</t>
  </si>
  <si>
    <t>莫桑比克2033</t>
  </si>
  <si>
    <t>莫桑比克2038</t>
  </si>
  <si>
    <t>莫桑比克2043</t>
  </si>
  <si>
    <t>莫桑比克2048</t>
  </si>
  <si>
    <t>缅甸1953</t>
  </si>
  <si>
    <t>缅甸1958</t>
  </si>
  <si>
    <t>缅甸1963</t>
  </si>
  <si>
    <t>缅甸1968</t>
  </si>
  <si>
    <t>缅甸1973</t>
  </si>
  <si>
    <t>缅甸1978</t>
  </si>
  <si>
    <t>缅甸1983</t>
  </si>
  <si>
    <t>缅甸1988</t>
  </si>
  <si>
    <t>缅甸1993</t>
  </si>
  <si>
    <t>缅甸1998</t>
  </si>
  <si>
    <t>缅甸2003</t>
  </si>
  <si>
    <t>缅甸2008</t>
  </si>
  <si>
    <t>缅甸2013</t>
  </si>
  <si>
    <t>缅甸2018</t>
  </si>
  <si>
    <t>缅甸2023</t>
  </si>
  <si>
    <t>缅甸2028</t>
  </si>
  <si>
    <t>缅甸2033</t>
  </si>
  <si>
    <t>缅甸2038</t>
  </si>
  <si>
    <t>缅甸2043</t>
  </si>
  <si>
    <t>缅甸2048</t>
  </si>
  <si>
    <t>纳米比亚1953</t>
  </si>
  <si>
    <t>纳米比亚1958</t>
  </si>
  <si>
    <t>纳米比亚1963</t>
  </si>
  <si>
    <t>纳米比亚1968</t>
  </si>
  <si>
    <t>纳米比亚1973</t>
  </si>
  <si>
    <t>纳米比亚1978</t>
  </si>
  <si>
    <t>纳米比亚1983</t>
  </si>
  <si>
    <t>纳米比亚1988</t>
  </si>
  <si>
    <t>纳米比亚1993</t>
  </si>
  <si>
    <t>纳米比亚1998</t>
  </si>
  <si>
    <t>纳米比亚2003</t>
  </si>
  <si>
    <t>纳米比亚2008</t>
  </si>
  <si>
    <t>纳米比亚2013</t>
  </si>
  <si>
    <t>纳米比亚2018</t>
  </si>
  <si>
    <t>纳米比亚2023</t>
  </si>
  <si>
    <t>纳米比亚2028</t>
  </si>
  <si>
    <t>纳米比亚2033</t>
  </si>
  <si>
    <t>纳米比亚2038</t>
  </si>
  <si>
    <t>纳米比亚2043</t>
  </si>
  <si>
    <t>纳米比亚2048</t>
  </si>
  <si>
    <t>尼泊尔1953</t>
  </si>
  <si>
    <t>尼泊尔1958</t>
  </si>
  <si>
    <t>尼泊尔1963</t>
  </si>
  <si>
    <t>尼泊尔1968</t>
  </si>
  <si>
    <t>尼泊尔1973</t>
  </si>
  <si>
    <t>尼泊尔1978</t>
  </si>
  <si>
    <t>尼泊尔1983</t>
  </si>
  <si>
    <t>尼泊尔1988</t>
  </si>
  <si>
    <t>尼泊尔1993</t>
  </si>
  <si>
    <t>尼泊尔1998</t>
  </si>
  <si>
    <t>尼泊尔2003</t>
  </si>
  <si>
    <t>尼泊尔2008</t>
  </si>
  <si>
    <t>尼泊尔2013</t>
  </si>
  <si>
    <t>尼泊尔2018</t>
  </si>
  <si>
    <t>尼泊尔2023</t>
  </si>
  <si>
    <t>尼泊尔2028</t>
  </si>
  <si>
    <t>尼泊尔2033</t>
  </si>
  <si>
    <t>尼泊尔2038</t>
  </si>
  <si>
    <t>尼泊尔2043</t>
  </si>
  <si>
    <t>尼泊尔2048</t>
  </si>
  <si>
    <t>荷兰1953</t>
  </si>
  <si>
    <t>荷兰1958</t>
  </si>
  <si>
    <t>荷兰1963</t>
  </si>
  <si>
    <t>荷兰1968</t>
  </si>
  <si>
    <t>荷兰1973</t>
  </si>
  <si>
    <t>荷兰1978</t>
  </si>
  <si>
    <t>荷兰1983</t>
  </si>
  <si>
    <t>荷兰1988</t>
  </si>
  <si>
    <t>荷兰1993</t>
  </si>
  <si>
    <t>荷兰1998</t>
  </si>
  <si>
    <t>荷兰2003</t>
  </si>
  <si>
    <t>荷兰2008</t>
  </si>
  <si>
    <t>荷兰2013</t>
  </si>
  <si>
    <t>荷兰2018</t>
  </si>
  <si>
    <t>荷兰2023</t>
  </si>
  <si>
    <t>荷兰2028</t>
  </si>
  <si>
    <t>荷兰2033</t>
  </si>
  <si>
    <t>荷兰2038</t>
  </si>
  <si>
    <t>荷兰2043</t>
  </si>
  <si>
    <t>荷兰2048</t>
  </si>
  <si>
    <t>新喀里多尼亚1953</t>
  </si>
  <si>
    <t>新喀里多尼亚1958</t>
  </si>
  <si>
    <t>新喀里多尼亚1963</t>
  </si>
  <si>
    <t>新喀里多尼亚1968</t>
  </si>
  <si>
    <t>新喀里多尼亚1973</t>
  </si>
  <si>
    <t>新喀里多尼亚1978</t>
  </si>
  <si>
    <t>新喀里多尼亚1983</t>
  </si>
  <si>
    <t>新喀里多尼亚1988</t>
  </si>
  <si>
    <t>新喀里多尼亚1993</t>
  </si>
  <si>
    <t>新喀里多尼亚1998</t>
  </si>
  <si>
    <t>新喀里多尼亚2003</t>
  </si>
  <si>
    <t>新喀里多尼亚2008</t>
  </si>
  <si>
    <t>新喀里多尼亚2013</t>
  </si>
  <si>
    <t>新喀里多尼亚2018</t>
  </si>
  <si>
    <t>新喀里多尼亚2023</t>
  </si>
  <si>
    <t>新喀里多尼亚2028</t>
  </si>
  <si>
    <t>新喀里多尼亚2033</t>
  </si>
  <si>
    <t>新喀里多尼亚2038</t>
  </si>
  <si>
    <t>新喀里多尼亚2043</t>
  </si>
  <si>
    <t>新喀里多尼亚2048</t>
  </si>
  <si>
    <t>新西兰1953</t>
  </si>
  <si>
    <t>新西兰1958</t>
  </si>
  <si>
    <t>新西兰1963</t>
  </si>
  <si>
    <t>新西兰1968</t>
  </si>
  <si>
    <t>新西兰1973</t>
  </si>
  <si>
    <t>新西兰1978</t>
  </si>
  <si>
    <t>新西兰1983</t>
  </si>
  <si>
    <t>新西兰1988</t>
  </si>
  <si>
    <t>新西兰1993</t>
  </si>
  <si>
    <t>新西兰1998</t>
  </si>
  <si>
    <t>新西兰2003</t>
  </si>
  <si>
    <t>新西兰2008</t>
  </si>
  <si>
    <t>新西兰2013</t>
  </si>
  <si>
    <t>新西兰2018</t>
  </si>
  <si>
    <t>新西兰2023</t>
  </si>
  <si>
    <t>新西兰2028</t>
  </si>
  <si>
    <t>新西兰2033</t>
  </si>
  <si>
    <t>新西兰2038</t>
  </si>
  <si>
    <t>新西兰2043</t>
  </si>
  <si>
    <t>新西兰2048</t>
  </si>
  <si>
    <t>尼加拉瓜1953</t>
  </si>
  <si>
    <t>尼加拉瓜1958</t>
  </si>
  <si>
    <t>尼加拉瓜1963</t>
  </si>
  <si>
    <t>尼加拉瓜1968</t>
  </si>
  <si>
    <t>尼加拉瓜1973</t>
  </si>
  <si>
    <t>尼加拉瓜1978</t>
  </si>
  <si>
    <t>尼加拉瓜1983</t>
  </si>
  <si>
    <t>尼加拉瓜1988</t>
  </si>
  <si>
    <t>尼加拉瓜1993</t>
  </si>
  <si>
    <t>尼加拉瓜1998</t>
  </si>
  <si>
    <t>尼加拉瓜2003</t>
  </si>
  <si>
    <t>尼加拉瓜2008</t>
  </si>
  <si>
    <t>尼加拉瓜2013</t>
  </si>
  <si>
    <t>尼加拉瓜2018</t>
  </si>
  <si>
    <t>尼加拉瓜2023</t>
  </si>
  <si>
    <t>尼加拉瓜2028</t>
  </si>
  <si>
    <t>尼加拉瓜2033</t>
  </si>
  <si>
    <t>尼加拉瓜2038</t>
  </si>
  <si>
    <t>尼加拉瓜2043</t>
  </si>
  <si>
    <t>尼加拉瓜2048</t>
  </si>
  <si>
    <t>尼日尔1953</t>
  </si>
  <si>
    <t>尼日尔1958</t>
  </si>
  <si>
    <t>尼日尔1963</t>
  </si>
  <si>
    <t>尼日尔1968</t>
  </si>
  <si>
    <t>尼日尔1973</t>
  </si>
  <si>
    <t>尼日尔1978</t>
  </si>
  <si>
    <t>尼日尔1983</t>
  </si>
  <si>
    <t>尼日尔1988</t>
  </si>
  <si>
    <t>尼日尔1993</t>
  </si>
  <si>
    <t>尼日尔1998</t>
  </si>
  <si>
    <t>尼日尔2003</t>
  </si>
  <si>
    <t>尼日尔2008</t>
  </si>
  <si>
    <t>尼日尔2013</t>
  </si>
  <si>
    <t>尼日尔2018</t>
  </si>
  <si>
    <t>尼日尔2023</t>
  </si>
  <si>
    <t>尼日尔2028</t>
  </si>
  <si>
    <t>尼日尔2033</t>
  </si>
  <si>
    <t>尼日尔2038</t>
  </si>
  <si>
    <t>尼日尔2043</t>
  </si>
  <si>
    <t>尼日尔2048</t>
  </si>
  <si>
    <t>尼日利亚1953</t>
  </si>
  <si>
    <t>尼日利亚1958</t>
  </si>
  <si>
    <t>尼日利亚1963</t>
  </si>
  <si>
    <t>尼日利亚1968</t>
  </si>
  <si>
    <t>尼日利亚1973</t>
  </si>
  <si>
    <t>尼日利亚1978</t>
  </si>
  <si>
    <t>尼日利亚1983</t>
  </si>
  <si>
    <t>尼日利亚1988</t>
  </si>
  <si>
    <t>尼日利亚1993</t>
  </si>
  <si>
    <t>尼日利亚1998</t>
  </si>
  <si>
    <t>尼日利亚2003</t>
  </si>
  <si>
    <t>尼日利亚2008</t>
  </si>
  <si>
    <t>尼日利亚2013</t>
  </si>
  <si>
    <t>尼日利亚2018</t>
  </si>
  <si>
    <t>尼日利亚2023</t>
  </si>
  <si>
    <t>尼日利亚2028</t>
  </si>
  <si>
    <t>尼日利亚2033</t>
  </si>
  <si>
    <t>尼日利亚2038</t>
  </si>
  <si>
    <t>尼日利亚2043</t>
  </si>
  <si>
    <t>尼日利亚2048</t>
  </si>
  <si>
    <t>挪威1953</t>
  </si>
  <si>
    <t>挪威1958</t>
  </si>
  <si>
    <t>挪威1963</t>
  </si>
  <si>
    <t>挪威1968</t>
  </si>
  <si>
    <t>挪威1973</t>
  </si>
  <si>
    <t>挪威1978</t>
  </si>
  <si>
    <t>挪威1983</t>
  </si>
  <si>
    <t>挪威1988</t>
  </si>
  <si>
    <t>挪威1993</t>
  </si>
  <si>
    <t>挪威1998</t>
  </si>
  <si>
    <t>挪威2003</t>
  </si>
  <si>
    <t>挪威2008</t>
  </si>
  <si>
    <t>挪威2013</t>
  </si>
  <si>
    <t>挪威2018</t>
  </si>
  <si>
    <t>挪威2023</t>
  </si>
  <si>
    <t>挪威2028</t>
  </si>
  <si>
    <t>挪威2033</t>
  </si>
  <si>
    <t>挪威2038</t>
  </si>
  <si>
    <t>挪威2043</t>
  </si>
  <si>
    <t>挪威2048</t>
  </si>
  <si>
    <t>阿曼1953</t>
  </si>
  <si>
    <t>阿曼1958</t>
  </si>
  <si>
    <t>阿曼1963</t>
  </si>
  <si>
    <t>阿曼1968</t>
  </si>
  <si>
    <t>阿曼1973</t>
  </si>
  <si>
    <t>阿曼1978</t>
  </si>
  <si>
    <t>阿曼1983</t>
  </si>
  <si>
    <t>阿曼1988</t>
  </si>
  <si>
    <t>阿曼1993</t>
  </si>
  <si>
    <t>阿曼1998</t>
  </si>
  <si>
    <t>阿曼2003</t>
  </si>
  <si>
    <t>阿曼2008</t>
  </si>
  <si>
    <t>阿曼2013</t>
  </si>
  <si>
    <t>阿曼2018</t>
  </si>
  <si>
    <t>阿曼2023</t>
  </si>
  <si>
    <t>阿曼2028</t>
  </si>
  <si>
    <t>阿曼2033</t>
  </si>
  <si>
    <t>阿曼2038</t>
  </si>
  <si>
    <t>阿曼2043</t>
  </si>
  <si>
    <t>阿曼2048</t>
  </si>
  <si>
    <t>其他非指定区域1953</t>
  </si>
  <si>
    <t>其他非指定区域1958</t>
  </si>
  <si>
    <t>其他非指定区域1963</t>
  </si>
  <si>
    <t>其他非指定区域1968</t>
  </si>
  <si>
    <t>其他非指定区域1973</t>
  </si>
  <si>
    <t>其他非指定区域1978</t>
  </si>
  <si>
    <t>其他非指定区域1983</t>
  </si>
  <si>
    <t>其他非指定区域1988</t>
  </si>
  <si>
    <t>其他非指定区域1993</t>
  </si>
  <si>
    <t>其他非指定区域1998</t>
  </si>
  <si>
    <t>其他非指定区域2003</t>
  </si>
  <si>
    <t>其他非指定区域2008</t>
  </si>
  <si>
    <t>其他非指定区域2013</t>
  </si>
  <si>
    <t>其他非指定区域2018</t>
  </si>
  <si>
    <t>其他非指定区域2023</t>
  </si>
  <si>
    <t>其他非指定区域2028</t>
  </si>
  <si>
    <t>其他非指定区域2033</t>
  </si>
  <si>
    <t>其他非指定区域2038</t>
  </si>
  <si>
    <t>其他非指定区域2043</t>
  </si>
  <si>
    <t>其他非指定区域2048</t>
  </si>
  <si>
    <t>巴基斯坦1953</t>
  </si>
  <si>
    <t>巴基斯坦1958</t>
  </si>
  <si>
    <t>巴基斯坦1963</t>
  </si>
  <si>
    <t>巴基斯坦1968</t>
  </si>
  <si>
    <t>巴基斯坦1973</t>
  </si>
  <si>
    <t>巴基斯坦1978</t>
  </si>
  <si>
    <t>巴基斯坦1983</t>
  </si>
  <si>
    <t>巴基斯坦1988</t>
  </si>
  <si>
    <t>巴基斯坦1993</t>
  </si>
  <si>
    <t>巴基斯坦1998</t>
  </si>
  <si>
    <t>巴基斯坦2003</t>
  </si>
  <si>
    <t>巴基斯坦2008</t>
  </si>
  <si>
    <t>巴基斯坦2013</t>
  </si>
  <si>
    <t>巴基斯坦2018</t>
  </si>
  <si>
    <t>巴基斯坦2023</t>
  </si>
  <si>
    <t>巴基斯坦2028</t>
  </si>
  <si>
    <t>巴基斯坦2033</t>
  </si>
  <si>
    <t>巴基斯坦2038</t>
  </si>
  <si>
    <t>巴基斯坦2043</t>
  </si>
  <si>
    <t>巴基斯坦2048</t>
  </si>
  <si>
    <t>巴拿马1953</t>
  </si>
  <si>
    <t>巴拿马1958</t>
  </si>
  <si>
    <t>巴拿马1963</t>
  </si>
  <si>
    <t>巴拿马1968</t>
  </si>
  <si>
    <t>巴拿马1973</t>
  </si>
  <si>
    <t>巴拿马1978</t>
  </si>
  <si>
    <t>巴拿马1983</t>
  </si>
  <si>
    <t>巴拿马1988</t>
  </si>
  <si>
    <t>巴拿马1993</t>
  </si>
  <si>
    <t>巴拿马1998</t>
  </si>
  <si>
    <t>巴拿马2003</t>
  </si>
  <si>
    <t>巴拿马2008</t>
  </si>
  <si>
    <t>巴拿马2013</t>
  </si>
  <si>
    <t>巴拿马2018</t>
  </si>
  <si>
    <t>巴拿马2023</t>
  </si>
  <si>
    <t>巴拿马2028</t>
  </si>
  <si>
    <t>巴拿马2033</t>
  </si>
  <si>
    <t>巴拿马2038</t>
  </si>
  <si>
    <t>巴拿马2043</t>
  </si>
  <si>
    <t>巴拿马2048</t>
  </si>
  <si>
    <t>巴布亚新几内亚1953</t>
  </si>
  <si>
    <t>巴布亚新几内亚1958</t>
  </si>
  <si>
    <t>巴布亚新几内亚1963</t>
  </si>
  <si>
    <t>巴布亚新几内亚1968</t>
  </si>
  <si>
    <t>巴布亚新几内亚1973</t>
  </si>
  <si>
    <t>巴布亚新几内亚1978</t>
  </si>
  <si>
    <t>巴布亚新几内亚1983</t>
  </si>
  <si>
    <t>巴布亚新几内亚1988</t>
  </si>
  <si>
    <t>巴布亚新几内亚1993</t>
  </si>
  <si>
    <t>巴布亚新几内亚1998</t>
  </si>
  <si>
    <t>巴布亚新几内亚2003</t>
  </si>
  <si>
    <t>巴布亚新几内亚2008</t>
  </si>
  <si>
    <t>巴布亚新几内亚2013</t>
  </si>
  <si>
    <t>巴布亚新几内亚2018</t>
  </si>
  <si>
    <t>巴布亚新几内亚2023</t>
  </si>
  <si>
    <t>巴布亚新几内亚2028</t>
  </si>
  <si>
    <t>巴布亚新几内亚2033</t>
  </si>
  <si>
    <t>巴布亚新几内亚2038</t>
  </si>
  <si>
    <t>巴布亚新几内亚2043</t>
  </si>
  <si>
    <t>巴布亚新几内亚2048</t>
  </si>
  <si>
    <t>巴拉圭1953</t>
  </si>
  <si>
    <t>巴拉圭1958</t>
  </si>
  <si>
    <t>巴拉圭1963</t>
  </si>
  <si>
    <t>巴拉圭1968</t>
  </si>
  <si>
    <t>巴拉圭1973</t>
  </si>
  <si>
    <t>巴拉圭1978</t>
  </si>
  <si>
    <t>巴拉圭1983</t>
  </si>
  <si>
    <t>巴拉圭1988</t>
  </si>
  <si>
    <t>巴拉圭1993</t>
  </si>
  <si>
    <t>巴拉圭1998</t>
  </si>
  <si>
    <t>巴拉圭2003</t>
  </si>
  <si>
    <t>巴拉圭2008</t>
  </si>
  <si>
    <t>巴拉圭2013</t>
  </si>
  <si>
    <t>巴拉圭2018</t>
  </si>
  <si>
    <t>巴拉圭2023</t>
  </si>
  <si>
    <t>巴拉圭2028</t>
  </si>
  <si>
    <t>巴拉圭2033</t>
  </si>
  <si>
    <t>巴拉圭2038</t>
  </si>
  <si>
    <t>巴拉圭2043</t>
  </si>
  <si>
    <t>巴拉圭2048</t>
  </si>
  <si>
    <t>秘鲁1953</t>
  </si>
  <si>
    <t>秘鲁1958</t>
  </si>
  <si>
    <t>秘鲁1963</t>
  </si>
  <si>
    <t>秘鲁1968</t>
  </si>
  <si>
    <t>秘鲁1973</t>
  </si>
  <si>
    <t>秘鲁1978</t>
  </si>
  <si>
    <t>秘鲁1983</t>
  </si>
  <si>
    <t>秘鲁1988</t>
  </si>
  <si>
    <t>秘鲁1993</t>
  </si>
  <si>
    <t>秘鲁1998</t>
  </si>
  <si>
    <t>秘鲁2003</t>
  </si>
  <si>
    <t>秘鲁2008</t>
  </si>
  <si>
    <t>秘鲁2013</t>
  </si>
  <si>
    <t>秘鲁2018</t>
  </si>
  <si>
    <t>秘鲁2023</t>
  </si>
  <si>
    <t>秘鲁2028</t>
  </si>
  <si>
    <t>秘鲁2033</t>
  </si>
  <si>
    <t>秘鲁2038</t>
  </si>
  <si>
    <t>秘鲁2043</t>
  </si>
  <si>
    <t>秘鲁2048</t>
  </si>
  <si>
    <t>菲律宾1953</t>
  </si>
  <si>
    <t>菲律宾1958</t>
  </si>
  <si>
    <t>菲律宾1963</t>
  </si>
  <si>
    <t>菲律宾1968</t>
  </si>
  <si>
    <t>菲律宾1973</t>
  </si>
  <si>
    <t>菲律宾1978</t>
  </si>
  <si>
    <t>菲律宾1983</t>
  </si>
  <si>
    <t>菲律宾1988</t>
  </si>
  <si>
    <t>菲律宾1993</t>
  </si>
  <si>
    <t>菲律宾1998</t>
  </si>
  <si>
    <t>菲律宾2003</t>
  </si>
  <si>
    <t>菲律宾2008</t>
  </si>
  <si>
    <t>菲律宾2013</t>
  </si>
  <si>
    <t>菲律宾2018</t>
  </si>
  <si>
    <t>菲律宾2023</t>
  </si>
  <si>
    <t>菲律宾2028</t>
  </si>
  <si>
    <t>菲律宾2033</t>
  </si>
  <si>
    <t>菲律宾2038</t>
  </si>
  <si>
    <t>菲律宾2043</t>
  </si>
  <si>
    <t>菲律宾2048</t>
  </si>
  <si>
    <t>波兰1953</t>
  </si>
  <si>
    <t>波兰1958</t>
  </si>
  <si>
    <t>波兰1963</t>
  </si>
  <si>
    <t>波兰1968</t>
  </si>
  <si>
    <t>波兰1973</t>
  </si>
  <si>
    <t>波兰1978</t>
  </si>
  <si>
    <t>波兰1983</t>
  </si>
  <si>
    <t>波兰1988</t>
  </si>
  <si>
    <t>波兰1993</t>
  </si>
  <si>
    <t>波兰1998</t>
  </si>
  <si>
    <t>波兰2003</t>
  </si>
  <si>
    <t>波兰2008</t>
  </si>
  <si>
    <t>波兰2013</t>
  </si>
  <si>
    <t>波兰2018</t>
  </si>
  <si>
    <t>波兰2023</t>
  </si>
  <si>
    <t>波兰2028</t>
  </si>
  <si>
    <t>波兰2033</t>
  </si>
  <si>
    <t>波兰2038</t>
  </si>
  <si>
    <t>波兰2043</t>
  </si>
  <si>
    <t>波兰2048</t>
  </si>
  <si>
    <t>葡萄牙1953</t>
  </si>
  <si>
    <t>葡萄牙1958</t>
  </si>
  <si>
    <t>葡萄牙1963</t>
  </si>
  <si>
    <t>葡萄牙1968</t>
  </si>
  <si>
    <t>葡萄牙1973</t>
  </si>
  <si>
    <t>葡萄牙1978</t>
  </si>
  <si>
    <t>葡萄牙1983</t>
  </si>
  <si>
    <t>葡萄牙1988</t>
  </si>
  <si>
    <t>葡萄牙1993</t>
  </si>
  <si>
    <t>葡萄牙1998</t>
  </si>
  <si>
    <t>葡萄牙2003</t>
  </si>
  <si>
    <t>葡萄牙2008</t>
  </si>
  <si>
    <t>葡萄牙2013</t>
  </si>
  <si>
    <t>葡萄牙2018</t>
  </si>
  <si>
    <t>葡萄牙2023</t>
  </si>
  <si>
    <t>葡萄牙2028</t>
  </si>
  <si>
    <t>葡萄牙2033</t>
  </si>
  <si>
    <t>葡萄牙2038</t>
  </si>
  <si>
    <t>葡萄牙2043</t>
  </si>
  <si>
    <t>葡萄牙2048</t>
  </si>
  <si>
    <t>波多黎各1953</t>
  </si>
  <si>
    <t>波多黎各1958</t>
  </si>
  <si>
    <t>波多黎各1963</t>
  </si>
  <si>
    <t>波多黎各1968</t>
  </si>
  <si>
    <t>波多黎各1973</t>
  </si>
  <si>
    <t>波多黎各1978</t>
  </si>
  <si>
    <t>波多黎各1983</t>
  </si>
  <si>
    <t>波多黎各1988</t>
  </si>
  <si>
    <t>波多黎各1993</t>
  </si>
  <si>
    <t>波多黎各1998</t>
  </si>
  <si>
    <t>波多黎各2003</t>
  </si>
  <si>
    <t>波多黎各2008</t>
  </si>
  <si>
    <t>波多黎各2013</t>
  </si>
  <si>
    <t>波多黎各2018</t>
  </si>
  <si>
    <t>波多黎各2023</t>
  </si>
  <si>
    <t>波多黎各2028</t>
  </si>
  <si>
    <t>波多黎各2033</t>
  </si>
  <si>
    <t>波多黎各2038</t>
  </si>
  <si>
    <t>波多黎各2043</t>
  </si>
  <si>
    <t>波多黎各2048</t>
  </si>
  <si>
    <t>卡塔尔1953</t>
  </si>
  <si>
    <t>卡塔尔1958</t>
  </si>
  <si>
    <t>卡塔尔1963</t>
  </si>
  <si>
    <t>卡塔尔1968</t>
  </si>
  <si>
    <t>卡塔尔1973</t>
  </si>
  <si>
    <t>卡塔尔1978</t>
  </si>
  <si>
    <t>卡塔尔1983</t>
  </si>
  <si>
    <t>卡塔尔1988</t>
  </si>
  <si>
    <t>卡塔尔1993</t>
  </si>
  <si>
    <t>卡塔尔1998</t>
  </si>
  <si>
    <t>卡塔尔2003</t>
  </si>
  <si>
    <t>卡塔尔2008</t>
  </si>
  <si>
    <t>卡塔尔2013</t>
  </si>
  <si>
    <t>卡塔尔2018</t>
  </si>
  <si>
    <t>卡塔尔2023</t>
  </si>
  <si>
    <t>卡塔尔2028</t>
  </si>
  <si>
    <t>卡塔尔2033</t>
  </si>
  <si>
    <t>卡塔尔2038</t>
  </si>
  <si>
    <t>卡塔尔2043</t>
  </si>
  <si>
    <t>卡塔尔2048</t>
  </si>
  <si>
    <t>罗马尼亚1953</t>
  </si>
  <si>
    <t>罗马尼亚1958</t>
  </si>
  <si>
    <t>罗马尼亚1963</t>
  </si>
  <si>
    <t>罗马尼亚1968</t>
  </si>
  <si>
    <t>罗马尼亚1973</t>
  </si>
  <si>
    <t>罗马尼亚1978</t>
  </si>
  <si>
    <t>罗马尼亚1983</t>
  </si>
  <si>
    <t>罗马尼亚1988</t>
  </si>
  <si>
    <t>罗马尼亚1993</t>
  </si>
  <si>
    <t>罗马尼亚1998</t>
  </si>
  <si>
    <t>罗马尼亚2003</t>
  </si>
  <si>
    <t>罗马尼亚2008</t>
  </si>
  <si>
    <t>罗马尼亚2013</t>
  </si>
  <si>
    <t>罗马尼亚2018</t>
  </si>
  <si>
    <t>罗马尼亚2023</t>
  </si>
  <si>
    <t>罗马尼亚2028</t>
  </si>
  <si>
    <t>罗马尼亚2033</t>
  </si>
  <si>
    <t>罗马尼亚2038</t>
  </si>
  <si>
    <t>罗马尼亚2043</t>
  </si>
  <si>
    <t>罗马尼亚2048</t>
  </si>
  <si>
    <t>卢旺达1953</t>
  </si>
  <si>
    <t>卢旺达1958</t>
  </si>
  <si>
    <t>卢旺达1963</t>
  </si>
  <si>
    <t>卢旺达1968</t>
  </si>
  <si>
    <t>卢旺达1973</t>
  </si>
  <si>
    <t>卢旺达1978</t>
  </si>
  <si>
    <t>卢旺达1983</t>
  </si>
  <si>
    <t>卢旺达1988</t>
  </si>
  <si>
    <t>卢旺达1993</t>
  </si>
  <si>
    <t>卢旺达1998</t>
  </si>
  <si>
    <t>卢旺达2003</t>
  </si>
  <si>
    <t>卢旺达2008</t>
  </si>
  <si>
    <t>卢旺达2013</t>
  </si>
  <si>
    <t>卢旺达2018</t>
  </si>
  <si>
    <t>卢旺达2023</t>
  </si>
  <si>
    <t>卢旺达2028</t>
  </si>
  <si>
    <t>卢旺达2033</t>
  </si>
  <si>
    <t>卢旺达2038</t>
  </si>
  <si>
    <t>卢旺达2043</t>
  </si>
  <si>
    <t>卢旺达2048</t>
  </si>
  <si>
    <t>圣卢西亚1953</t>
  </si>
  <si>
    <t>圣卢西亚1958</t>
  </si>
  <si>
    <t>圣卢西亚1963</t>
  </si>
  <si>
    <t>圣卢西亚1968</t>
  </si>
  <si>
    <t>圣卢西亚1973</t>
  </si>
  <si>
    <t>圣卢西亚1978</t>
  </si>
  <si>
    <t>圣卢西亚1983</t>
  </si>
  <si>
    <t>圣卢西亚1988</t>
  </si>
  <si>
    <t>圣卢西亚1993</t>
  </si>
  <si>
    <t>圣卢西亚1998</t>
  </si>
  <si>
    <t>圣卢西亚2003</t>
  </si>
  <si>
    <t>圣卢西亚2008</t>
  </si>
  <si>
    <t>圣卢西亚2013</t>
  </si>
  <si>
    <t>圣卢西亚2018</t>
  </si>
  <si>
    <t>圣卢西亚2023</t>
  </si>
  <si>
    <t>圣卢西亚2028</t>
  </si>
  <si>
    <t>圣卢西亚2033</t>
  </si>
  <si>
    <t>圣卢西亚2038</t>
  </si>
  <si>
    <t>圣卢西亚2043</t>
  </si>
  <si>
    <t>圣卢西亚2048</t>
  </si>
  <si>
    <t>圣文森特和格林纳丁斯1953</t>
  </si>
  <si>
    <t>圣文森特和格林纳丁斯1958</t>
  </si>
  <si>
    <t>圣文森特和格林纳丁斯1963</t>
  </si>
  <si>
    <t>圣文森特和格林纳丁斯1968</t>
  </si>
  <si>
    <t>圣文森特和格林纳丁斯1973</t>
  </si>
  <si>
    <t>圣文森特和格林纳丁斯1978</t>
  </si>
  <si>
    <t>圣文森特和格林纳丁斯1983</t>
  </si>
  <si>
    <t>圣文森特和格林纳丁斯1988</t>
  </si>
  <si>
    <t>圣文森特和格林纳丁斯1993</t>
  </si>
  <si>
    <t>圣文森特和格林纳丁斯1998</t>
  </si>
  <si>
    <t>圣文森特和格林纳丁斯2003</t>
  </si>
  <si>
    <t>圣文森特和格林纳丁斯2008</t>
  </si>
  <si>
    <t>圣文森特和格林纳丁斯2013</t>
  </si>
  <si>
    <t>圣文森特和格林纳丁斯2018</t>
  </si>
  <si>
    <t>圣文森特和格林纳丁斯2023</t>
  </si>
  <si>
    <t>圣文森特和格林纳丁斯2028</t>
  </si>
  <si>
    <t>圣文森特和格林纳丁斯2033</t>
  </si>
  <si>
    <t>圣文森特和格林纳丁斯2038</t>
  </si>
  <si>
    <t>圣文森特和格林纳丁斯2043</t>
  </si>
  <si>
    <t>圣文森特和格林纳丁斯2048</t>
  </si>
  <si>
    <t>萨摩亚1953</t>
  </si>
  <si>
    <t>萨摩亚1958</t>
  </si>
  <si>
    <t>萨摩亚1963</t>
  </si>
  <si>
    <t>萨摩亚1968</t>
  </si>
  <si>
    <t>萨摩亚1973</t>
  </si>
  <si>
    <t>萨摩亚1978</t>
  </si>
  <si>
    <t>萨摩亚1983</t>
  </si>
  <si>
    <t>萨摩亚1988</t>
  </si>
  <si>
    <t>萨摩亚1993</t>
  </si>
  <si>
    <t>萨摩亚1998</t>
  </si>
  <si>
    <t>萨摩亚2003</t>
  </si>
  <si>
    <t>萨摩亚2008</t>
  </si>
  <si>
    <t>萨摩亚2013</t>
  </si>
  <si>
    <t>萨摩亚2018</t>
  </si>
  <si>
    <t>萨摩亚2023</t>
  </si>
  <si>
    <t>萨摩亚2028</t>
  </si>
  <si>
    <t>萨摩亚2033</t>
  </si>
  <si>
    <t>萨摩亚2038</t>
  </si>
  <si>
    <t>萨摩亚2043</t>
  </si>
  <si>
    <t>萨摩亚2048</t>
  </si>
  <si>
    <t>圣多美和普林西比1953</t>
  </si>
  <si>
    <t>圣多美和普林西比1958</t>
  </si>
  <si>
    <t>圣多美和普林西比1963</t>
  </si>
  <si>
    <t>圣多美和普林西比1968</t>
  </si>
  <si>
    <t>圣多美和普林西比1973</t>
  </si>
  <si>
    <t>圣多美和普林西比1978</t>
  </si>
  <si>
    <t>圣多美和普林西比1983</t>
  </si>
  <si>
    <t>圣多美和普林西比1988</t>
  </si>
  <si>
    <t>圣多美和普林西比1993</t>
  </si>
  <si>
    <t>圣多美和普林西比1998</t>
  </si>
  <si>
    <t>圣多美和普林西比2003</t>
  </si>
  <si>
    <t>圣多美和普林西比2008</t>
  </si>
  <si>
    <t>圣多美和普林西比2013</t>
  </si>
  <si>
    <t>圣多美和普林西比2018</t>
  </si>
  <si>
    <t>圣多美和普林西比2023</t>
  </si>
  <si>
    <t>圣多美和普林西比2028</t>
  </si>
  <si>
    <t>圣多美和普林西比2033</t>
  </si>
  <si>
    <t>圣多美和普林西比2038</t>
  </si>
  <si>
    <t>圣多美和普林西比2043</t>
  </si>
  <si>
    <t>圣多美和普林西比2048</t>
  </si>
  <si>
    <t>沙特阿拉伯1953</t>
  </si>
  <si>
    <t>沙特阿拉伯1958</t>
  </si>
  <si>
    <t>沙特阿拉伯1963</t>
  </si>
  <si>
    <t>沙特阿拉伯1968</t>
  </si>
  <si>
    <t>沙特阿拉伯1973</t>
  </si>
  <si>
    <t>沙特阿拉伯1978</t>
  </si>
  <si>
    <t>沙特阿拉伯1983</t>
  </si>
  <si>
    <t>沙特阿拉伯1988</t>
  </si>
  <si>
    <t>沙特阿拉伯1993</t>
  </si>
  <si>
    <t>沙特阿拉伯1998</t>
  </si>
  <si>
    <t>沙特阿拉伯2003</t>
  </si>
  <si>
    <t>沙特阿拉伯2008</t>
  </si>
  <si>
    <t>沙特阿拉伯2013</t>
  </si>
  <si>
    <t>沙特阿拉伯2018</t>
  </si>
  <si>
    <t>沙特阿拉伯2023</t>
  </si>
  <si>
    <t>沙特阿拉伯2028</t>
  </si>
  <si>
    <t>沙特阿拉伯2033</t>
  </si>
  <si>
    <t>沙特阿拉伯2038</t>
  </si>
  <si>
    <t>沙特阿拉伯2043</t>
  </si>
  <si>
    <t>沙特阿拉伯2048</t>
  </si>
  <si>
    <t>塞内加尔1953</t>
  </si>
  <si>
    <t>塞内加尔1958</t>
  </si>
  <si>
    <t>塞内加尔1963</t>
  </si>
  <si>
    <t>塞内加尔1968</t>
  </si>
  <si>
    <t>塞内加尔1973</t>
  </si>
  <si>
    <t>塞内加尔1978</t>
  </si>
  <si>
    <t>塞内加尔1983</t>
  </si>
  <si>
    <t>塞内加尔1988</t>
  </si>
  <si>
    <t>塞内加尔1993</t>
  </si>
  <si>
    <t>塞内加尔1998</t>
  </si>
  <si>
    <t>塞内加尔2003</t>
  </si>
  <si>
    <t>塞内加尔2008</t>
  </si>
  <si>
    <t>塞内加尔2013</t>
  </si>
  <si>
    <t>塞内加尔2018</t>
  </si>
  <si>
    <t>塞内加尔2023</t>
  </si>
  <si>
    <t>塞内加尔2028</t>
  </si>
  <si>
    <t>塞内加尔2033</t>
  </si>
  <si>
    <t>塞内加尔2038</t>
  </si>
  <si>
    <t>塞内加尔2043</t>
  </si>
  <si>
    <t>塞内加尔2048</t>
  </si>
  <si>
    <t>塞尔维亚1953</t>
  </si>
  <si>
    <t>塞尔维亚1958</t>
  </si>
  <si>
    <t>塞尔维亚1963</t>
  </si>
  <si>
    <t>塞尔维亚1968</t>
  </si>
  <si>
    <t>塞尔维亚1973</t>
  </si>
  <si>
    <t>塞尔维亚1978</t>
  </si>
  <si>
    <t>塞尔维亚1983</t>
  </si>
  <si>
    <t>塞尔维亚1988</t>
  </si>
  <si>
    <t>塞尔维亚1993</t>
  </si>
  <si>
    <t>塞尔维亚1998</t>
  </si>
  <si>
    <t>塞尔维亚2003</t>
  </si>
  <si>
    <t>塞尔维亚2008</t>
  </si>
  <si>
    <t>塞尔维亚2013</t>
  </si>
  <si>
    <t>塞尔维亚2018</t>
  </si>
  <si>
    <t>塞尔维亚2023</t>
  </si>
  <si>
    <t>塞尔维亚2028</t>
  </si>
  <si>
    <t>塞尔维亚2033</t>
  </si>
  <si>
    <t>塞尔维亚2038</t>
  </si>
  <si>
    <t>塞尔维亚2043</t>
  </si>
  <si>
    <t>塞尔维亚2048</t>
  </si>
  <si>
    <t>塞舌尔1953</t>
  </si>
  <si>
    <t>塞舌尔1958</t>
  </si>
  <si>
    <t>塞舌尔1963</t>
  </si>
  <si>
    <t>塞舌尔1968</t>
  </si>
  <si>
    <t>塞舌尔1973</t>
  </si>
  <si>
    <t>塞舌尔1978</t>
  </si>
  <si>
    <t>塞舌尔1983</t>
  </si>
  <si>
    <t>塞舌尔1988</t>
  </si>
  <si>
    <t>塞舌尔1993</t>
  </si>
  <si>
    <t>塞舌尔1998</t>
  </si>
  <si>
    <t>塞舌尔2003</t>
  </si>
  <si>
    <t>塞舌尔2008</t>
  </si>
  <si>
    <t>塞舌尔2013</t>
  </si>
  <si>
    <t>塞舌尔2018</t>
  </si>
  <si>
    <t>塞舌尔2023</t>
  </si>
  <si>
    <t>塞舌尔2028</t>
  </si>
  <si>
    <t>塞舌尔2033</t>
  </si>
  <si>
    <t>塞舌尔2038</t>
  </si>
  <si>
    <t>塞舌尔2043</t>
  </si>
  <si>
    <t>塞舌尔2048</t>
  </si>
  <si>
    <t>塞拉利昂1953</t>
  </si>
  <si>
    <t>塞拉利昂1958</t>
  </si>
  <si>
    <t>塞拉利昂1963</t>
  </si>
  <si>
    <t>塞拉利昂1968</t>
  </si>
  <si>
    <t>塞拉利昂1973</t>
  </si>
  <si>
    <t>塞拉利昂1978</t>
  </si>
  <si>
    <t>塞拉利昂1983</t>
  </si>
  <si>
    <t>塞拉利昂1988</t>
  </si>
  <si>
    <t>塞拉利昂1993</t>
  </si>
  <si>
    <t>塞拉利昂1998</t>
  </si>
  <si>
    <t>塞拉利昂2003</t>
  </si>
  <si>
    <t>塞拉利昂2008</t>
  </si>
  <si>
    <t>塞拉利昂2013</t>
  </si>
  <si>
    <t>塞拉利昂2018</t>
  </si>
  <si>
    <t>塞拉利昂2023</t>
  </si>
  <si>
    <t>塞拉利昂2028</t>
  </si>
  <si>
    <t>塞拉利昂2033</t>
  </si>
  <si>
    <t>塞拉利昂2038</t>
  </si>
  <si>
    <t>塞拉利昂2043</t>
  </si>
  <si>
    <t>塞拉利昂2048</t>
  </si>
  <si>
    <t>新加坡1953</t>
  </si>
  <si>
    <t>新加坡1958</t>
  </si>
  <si>
    <t>新加坡1963</t>
  </si>
  <si>
    <t>新加坡1968</t>
  </si>
  <si>
    <t>新加坡1973</t>
  </si>
  <si>
    <t>新加坡1978</t>
  </si>
  <si>
    <t>新加坡1983</t>
  </si>
  <si>
    <t>新加坡1988</t>
  </si>
  <si>
    <t>新加坡1993</t>
  </si>
  <si>
    <t>新加坡1998</t>
  </si>
  <si>
    <t>新加坡2003</t>
  </si>
  <si>
    <t>新加坡2008</t>
  </si>
  <si>
    <t>新加坡2013</t>
  </si>
  <si>
    <t>新加坡2018</t>
  </si>
  <si>
    <t>新加坡2023</t>
  </si>
  <si>
    <t>新加坡2028</t>
  </si>
  <si>
    <t>新加坡2033</t>
  </si>
  <si>
    <t>新加坡2038</t>
  </si>
  <si>
    <t>新加坡2043</t>
  </si>
  <si>
    <t>新加坡2048</t>
  </si>
  <si>
    <t>斯洛伐克1953</t>
  </si>
  <si>
    <t>斯洛伐克1958</t>
  </si>
  <si>
    <t>斯洛伐克1963</t>
  </si>
  <si>
    <t>斯洛伐克1968</t>
  </si>
  <si>
    <t>斯洛伐克1973</t>
  </si>
  <si>
    <t>斯洛伐克1978</t>
  </si>
  <si>
    <t>斯洛伐克1983</t>
  </si>
  <si>
    <t>斯洛伐克1988</t>
  </si>
  <si>
    <t>斯洛伐克1993</t>
  </si>
  <si>
    <t>斯洛伐克1998</t>
  </si>
  <si>
    <t>斯洛伐克2003</t>
  </si>
  <si>
    <t>斯洛伐克2008</t>
  </si>
  <si>
    <t>斯洛伐克2013</t>
  </si>
  <si>
    <t>斯洛伐克2018</t>
  </si>
  <si>
    <t>斯洛伐克2023</t>
  </si>
  <si>
    <t>斯洛伐克2028</t>
  </si>
  <si>
    <t>斯洛伐克2033</t>
  </si>
  <si>
    <t>斯洛伐克2038</t>
  </si>
  <si>
    <t>斯洛伐克2043</t>
  </si>
  <si>
    <t>斯洛伐克2048</t>
  </si>
  <si>
    <t>斯洛文尼亚1953</t>
  </si>
  <si>
    <t>斯洛文尼亚1958</t>
  </si>
  <si>
    <t>斯洛文尼亚1963</t>
  </si>
  <si>
    <t>斯洛文尼亚1968</t>
  </si>
  <si>
    <t>斯洛文尼亚1973</t>
  </si>
  <si>
    <t>斯洛文尼亚1978</t>
  </si>
  <si>
    <t>斯洛文尼亚1983</t>
  </si>
  <si>
    <t>斯洛文尼亚1988</t>
  </si>
  <si>
    <t>斯洛文尼亚1993</t>
  </si>
  <si>
    <t>斯洛文尼亚1998</t>
  </si>
  <si>
    <t>斯洛文尼亚2003</t>
  </si>
  <si>
    <t>斯洛文尼亚2008</t>
  </si>
  <si>
    <t>斯洛文尼亚2013</t>
  </si>
  <si>
    <t>斯洛文尼亚2018</t>
  </si>
  <si>
    <t>斯洛文尼亚2023</t>
  </si>
  <si>
    <t>斯洛文尼亚2028</t>
  </si>
  <si>
    <t>斯洛文尼亚2033</t>
  </si>
  <si>
    <t>斯洛文尼亚2038</t>
  </si>
  <si>
    <t>斯洛文尼亚2043</t>
  </si>
  <si>
    <t>斯洛文尼亚2048</t>
  </si>
  <si>
    <t>所罗门群岛1953</t>
  </si>
  <si>
    <t>所罗门群岛1958</t>
  </si>
  <si>
    <t>所罗门群岛1963</t>
  </si>
  <si>
    <t>所罗门群岛1968</t>
  </si>
  <si>
    <t>所罗门群岛1973</t>
  </si>
  <si>
    <t>所罗门群岛1978</t>
  </si>
  <si>
    <t>所罗门群岛1983</t>
  </si>
  <si>
    <t>所罗门群岛1988</t>
  </si>
  <si>
    <t>所罗门群岛1993</t>
  </si>
  <si>
    <t>所罗门群岛1998</t>
  </si>
  <si>
    <t>所罗门群岛2003</t>
  </si>
  <si>
    <t>所罗门群岛2008</t>
  </si>
  <si>
    <t>所罗门群岛2013</t>
  </si>
  <si>
    <t>所罗门群岛2018</t>
  </si>
  <si>
    <t>所罗门群岛2023</t>
  </si>
  <si>
    <t>所罗门群岛2028</t>
  </si>
  <si>
    <t>所罗门群岛2033</t>
  </si>
  <si>
    <t>所罗门群岛2038</t>
  </si>
  <si>
    <t>所罗门群岛2043</t>
  </si>
  <si>
    <t>所罗门群岛2048</t>
  </si>
  <si>
    <t>索马里1953</t>
  </si>
  <si>
    <t>索马里1958</t>
  </si>
  <si>
    <t>索马里1963</t>
  </si>
  <si>
    <t>索马里1968</t>
  </si>
  <si>
    <t>索马里1973</t>
  </si>
  <si>
    <t>索马里1978</t>
  </si>
  <si>
    <t>索马里1983</t>
  </si>
  <si>
    <t>索马里1988</t>
  </si>
  <si>
    <t>索马里1993</t>
  </si>
  <si>
    <t>索马里1998</t>
  </si>
  <si>
    <t>索马里2003</t>
  </si>
  <si>
    <t>索马里2008</t>
  </si>
  <si>
    <t>索马里2013</t>
  </si>
  <si>
    <t>索马里2018</t>
  </si>
  <si>
    <t>索马里2023</t>
  </si>
  <si>
    <t>索马里2028</t>
  </si>
  <si>
    <t>索马里2033</t>
  </si>
  <si>
    <t>索马里2038</t>
  </si>
  <si>
    <t>索马里2043</t>
  </si>
  <si>
    <t>索马里2048</t>
  </si>
  <si>
    <t>南非1953</t>
  </si>
  <si>
    <t>南非1958</t>
  </si>
  <si>
    <t>南非1963</t>
  </si>
  <si>
    <t>南非1968</t>
  </si>
  <si>
    <t>南非1973</t>
  </si>
  <si>
    <t>南非1978</t>
  </si>
  <si>
    <t>南非1983</t>
  </si>
  <si>
    <t>南非1988</t>
  </si>
  <si>
    <t>南非1993</t>
  </si>
  <si>
    <t>南非1998</t>
  </si>
  <si>
    <t>南非2003</t>
  </si>
  <si>
    <t>南非2008</t>
  </si>
  <si>
    <t>南非2013</t>
  </si>
  <si>
    <t>南非2018</t>
  </si>
  <si>
    <t>南非2023</t>
  </si>
  <si>
    <t>南非2028</t>
  </si>
  <si>
    <t>南非2033</t>
  </si>
  <si>
    <t>南非2038</t>
  </si>
  <si>
    <t>南非2043</t>
  </si>
  <si>
    <t>南非2048</t>
  </si>
  <si>
    <t>南苏丹1953</t>
  </si>
  <si>
    <t>南苏丹1958</t>
  </si>
  <si>
    <t>南苏丹1963</t>
  </si>
  <si>
    <t>南苏丹1968</t>
  </si>
  <si>
    <t>南苏丹1973</t>
  </si>
  <si>
    <t>南苏丹1978</t>
  </si>
  <si>
    <t>南苏丹1983</t>
  </si>
  <si>
    <t>南苏丹1988</t>
  </si>
  <si>
    <t>南苏丹1993</t>
  </si>
  <si>
    <t>南苏丹1998</t>
  </si>
  <si>
    <t>南苏丹2003</t>
  </si>
  <si>
    <t>南苏丹2008</t>
  </si>
  <si>
    <t>南苏丹2013</t>
  </si>
  <si>
    <t>南苏丹2018</t>
  </si>
  <si>
    <t>南苏丹2023</t>
  </si>
  <si>
    <t>南苏丹2028</t>
  </si>
  <si>
    <t>南苏丹2033</t>
  </si>
  <si>
    <t>南苏丹2038</t>
  </si>
  <si>
    <t>南苏丹2043</t>
  </si>
  <si>
    <t>南苏丹2048</t>
  </si>
  <si>
    <t>西班牙1953</t>
  </si>
  <si>
    <t>西班牙1958</t>
  </si>
  <si>
    <t>西班牙1963</t>
  </si>
  <si>
    <t>西班牙1968</t>
  </si>
  <si>
    <t>西班牙1973</t>
  </si>
  <si>
    <t>西班牙1978</t>
  </si>
  <si>
    <t>西班牙1983</t>
  </si>
  <si>
    <t>西班牙1988</t>
  </si>
  <si>
    <t>西班牙1993</t>
  </si>
  <si>
    <t>西班牙1998</t>
  </si>
  <si>
    <t>西班牙2003</t>
  </si>
  <si>
    <t>西班牙2008</t>
  </si>
  <si>
    <t>西班牙2013</t>
  </si>
  <si>
    <t>西班牙2018</t>
  </si>
  <si>
    <t>西班牙2023</t>
  </si>
  <si>
    <t>西班牙2028</t>
  </si>
  <si>
    <t>西班牙2033</t>
  </si>
  <si>
    <t>西班牙2038</t>
  </si>
  <si>
    <t>西班牙2043</t>
  </si>
  <si>
    <t>西班牙2048</t>
  </si>
  <si>
    <t>斯里兰卡1953</t>
  </si>
  <si>
    <t>斯里兰卡1958</t>
  </si>
  <si>
    <t>斯里兰卡1963</t>
  </si>
  <si>
    <t>斯里兰卡1968</t>
  </si>
  <si>
    <t>斯里兰卡1973</t>
  </si>
  <si>
    <t>斯里兰卡1978</t>
  </si>
  <si>
    <t>斯里兰卡1983</t>
  </si>
  <si>
    <t>斯里兰卡1988</t>
  </si>
  <si>
    <t>斯里兰卡1993</t>
  </si>
  <si>
    <t>斯里兰卡1998</t>
  </si>
  <si>
    <t>斯里兰卡2003</t>
  </si>
  <si>
    <t>斯里兰卡2008</t>
  </si>
  <si>
    <t>斯里兰卡2013</t>
  </si>
  <si>
    <t>斯里兰卡2018</t>
  </si>
  <si>
    <t>斯里兰卡2023</t>
  </si>
  <si>
    <t>斯里兰卡2028</t>
  </si>
  <si>
    <t>斯里兰卡2033</t>
  </si>
  <si>
    <t>斯里兰卡2038</t>
  </si>
  <si>
    <t>斯里兰卡2043</t>
  </si>
  <si>
    <t>斯里兰卡2048</t>
  </si>
  <si>
    <t>苏丹1953</t>
  </si>
  <si>
    <t>苏丹1958</t>
  </si>
  <si>
    <t>苏丹1963</t>
  </si>
  <si>
    <t>苏丹1968</t>
  </si>
  <si>
    <t>苏丹1973</t>
  </si>
  <si>
    <t>苏丹1978</t>
  </si>
  <si>
    <t>苏丹1983</t>
  </si>
  <si>
    <t>苏丹1988</t>
  </si>
  <si>
    <t>苏丹1993</t>
  </si>
  <si>
    <t>苏丹1998</t>
  </si>
  <si>
    <t>苏丹2003</t>
  </si>
  <si>
    <t>苏丹2008</t>
  </si>
  <si>
    <t>苏丹2013</t>
  </si>
  <si>
    <t>苏丹2018</t>
  </si>
  <si>
    <t>苏丹2023</t>
  </si>
  <si>
    <t>苏丹2028</t>
  </si>
  <si>
    <t>苏丹2033</t>
  </si>
  <si>
    <t>苏丹2038</t>
  </si>
  <si>
    <t>苏丹2043</t>
  </si>
  <si>
    <t>苏丹2048</t>
  </si>
  <si>
    <t>苏里南1953</t>
  </si>
  <si>
    <t>苏里南1958</t>
  </si>
  <si>
    <t>苏里南1963</t>
  </si>
  <si>
    <t>苏里南1968</t>
  </si>
  <si>
    <t>苏里南1973</t>
  </si>
  <si>
    <t>苏里南1978</t>
  </si>
  <si>
    <t>苏里南1983</t>
  </si>
  <si>
    <t>苏里南1988</t>
  </si>
  <si>
    <t>苏里南1993</t>
  </si>
  <si>
    <t>苏里南1998</t>
  </si>
  <si>
    <t>苏里南2003</t>
  </si>
  <si>
    <t>苏里南2008</t>
  </si>
  <si>
    <t>苏里南2013</t>
  </si>
  <si>
    <t>苏里南2018</t>
  </si>
  <si>
    <t>苏里南2023</t>
  </si>
  <si>
    <t>苏里南2028</t>
  </si>
  <si>
    <t>苏里南2033</t>
  </si>
  <si>
    <t>苏里南2038</t>
  </si>
  <si>
    <t>苏里南2043</t>
  </si>
  <si>
    <t>苏里南2048</t>
  </si>
  <si>
    <t>斯威士兰1953</t>
  </si>
  <si>
    <t>斯威士兰1958</t>
  </si>
  <si>
    <t>斯威士兰1963</t>
  </si>
  <si>
    <t>斯威士兰1968</t>
  </si>
  <si>
    <t>斯威士兰1973</t>
  </si>
  <si>
    <t>斯威士兰1978</t>
  </si>
  <si>
    <t>斯威士兰1983</t>
  </si>
  <si>
    <t>斯威士兰1988</t>
  </si>
  <si>
    <t>斯威士兰1993</t>
  </si>
  <si>
    <t>斯威士兰1998</t>
  </si>
  <si>
    <t>斯威士兰2003</t>
  </si>
  <si>
    <t>斯威士兰2008</t>
  </si>
  <si>
    <t>斯威士兰2013</t>
  </si>
  <si>
    <t>斯威士兰2018</t>
  </si>
  <si>
    <t>斯威士兰2023</t>
  </si>
  <si>
    <t>斯威士兰2028</t>
  </si>
  <si>
    <t>斯威士兰2033</t>
  </si>
  <si>
    <t>斯威士兰2038</t>
  </si>
  <si>
    <t>斯威士兰2043</t>
  </si>
  <si>
    <t>斯威士兰2048</t>
  </si>
  <si>
    <t>瑞典1953</t>
  </si>
  <si>
    <t>瑞典1958</t>
  </si>
  <si>
    <t>瑞典1963</t>
  </si>
  <si>
    <t>瑞典1968</t>
  </si>
  <si>
    <t>瑞典1973</t>
  </si>
  <si>
    <t>瑞典1978</t>
  </si>
  <si>
    <t>瑞典1983</t>
  </si>
  <si>
    <t>瑞典1988</t>
  </si>
  <si>
    <t>瑞典1993</t>
  </si>
  <si>
    <t>瑞典1998</t>
  </si>
  <si>
    <t>瑞典2003</t>
  </si>
  <si>
    <t>瑞典2008</t>
  </si>
  <si>
    <t>瑞典2013</t>
  </si>
  <si>
    <t>瑞典2018</t>
  </si>
  <si>
    <t>瑞典2023</t>
  </si>
  <si>
    <t>瑞典2028</t>
  </si>
  <si>
    <t>瑞典2033</t>
  </si>
  <si>
    <t>瑞典2038</t>
  </si>
  <si>
    <t>瑞典2043</t>
  </si>
  <si>
    <t>瑞典2048</t>
  </si>
  <si>
    <t>瑞士1953</t>
  </si>
  <si>
    <t>瑞士1958</t>
  </si>
  <si>
    <t>瑞士1963</t>
  </si>
  <si>
    <t>瑞士1968</t>
  </si>
  <si>
    <t>瑞士1973</t>
  </si>
  <si>
    <t>瑞士1978</t>
  </si>
  <si>
    <t>瑞士1983</t>
  </si>
  <si>
    <t>瑞士1988</t>
  </si>
  <si>
    <t>瑞士1993</t>
  </si>
  <si>
    <t>瑞士1998</t>
  </si>
  <si>
    <t>瑞士2003</t>
  </si>
  <si>
    <t>瑞士2008</t>
  </si>
  <si>
    <t>瑞士2013</t>
  </si>
  <si>
    <t>瑞士2018</t>
  </si>
  <si>
    <t>瑞士2023</t>
  </si>
  <si>
    <t>瑞士2028</t>
  </si>
  <si>
    <t>瑞士2033</t>
  </si>
  <si>
    <t>瑞士2038</t>
  </si>
  <si>
    <t>瑞士2043</t>
  </si>
  <si>
    <t>瑞士2048</t>
  </si>
  <si>
    <t>塔吉克斯坦1953</t>
  </si>
  <si>
    <t>塔吉克斯坦1958</t>
  </si>
  <si>
    <t>塔吉克斯坦1963</t>
  </si>
  <si>
    <t>塔吉克斯坦1968</t>
  </si>
  <si>
    <t>塔吉克斯坦1973</t>
  </si>
  <si>
    <t>塔吉克斯坦1978</t>
  </si>
  <si>
    <t>塔吉克斯坦1983</t>
  </si>
  <si>
    <t>塔吉克斯坦1988</t>
  </si>
  <si>
    <t>塔吉克斯坦1993</t>
  </si>
  <si>
    <t>塔吉克斯坦1998</t>
  </si>
  <si>
    <t>塔吉克斯坦2003</t>
  </si>
  <si>
    <t>塔吉克斯坦2008</t>
  </si>
  <si>
    <t>塔吉克斯坦2013</t>
  </si>
  <si>
    <t>塔吉克斯坦2018</t>
  </si>
  <si>
    <t>塔吉克斯坦2023</t>
  </si>
  <si>
    <t>塔吉克斯坦2028</t>
  </si>
  <si>
    <t>塔吉克斯坦2033</t>
  </si>
  <si>
    <t>塔吉克斯坦2038</t>
  </si>
  <si>
    <t>塔吉克斯坦2043</t>
  </si>
  <si>
    <t>塔吉克斯坦2048</t>
  </si>
  <si>
    <t>泰国1953</t>
  </si>
  <si>
    <t>泰国1958</t>
  </si>
  <si>
    <t>泰国1963</t>
  </si>
  <si>
    <t>泰国1968</t>
  </si>
  <si>
    <t>泰国1973</t>
  </si>
  <si>
    <t>泰国1978</t>
  </si>
  <si>
    <t>泰国1983</t>
  </si>
  <si>
    <t>泰国1988</t>
  </si>
  <si>
    <t>泰国1993</t>
  </si>
  <si>
    <t>泰国1998</t>
  </si>
  <si>
    <t>泰国2003</t>
  </si>
  <si>
    <t>泰国2008</t>
  </si>
  <si>
    <t>泰国2013</t>
  </si>
  <si>
    <t>泰国2018</t>
  </si>
  <si>
    <t>泰国2023</t>
  </si>
  <si>
    <t>泰国2028</t>
  </si>
  <si>
    <t>泰国2033</t>
  </si>
  <si>
    <t>泰国2038</t>
  </si>
  <si>
    <t>泰国2043</t>
  </si>
  <si>
    <t>泰国2048</t>
  </si>
  <si>
    <t>东帝汶1953</t>
  </si>
  <si>
    <t>东帝汶1958</t>
  </si>
  <si>
    <t>东帝汶1963</t>
  </si>
  <si>
    <t>东帝汶1968</t>
  </si>
  <si>
    <t>东帝汶1973</t>
  </si>
  <si>
    <t>东帝汶1978</t>
  </si>
  <si>
    <t>东帝汶1983</t>
  </si>
  <si>
    <t>东帝汶1988</t>
  </si>
  <si>
    <t>东帝汶1993</t>
  </si>
  <si>
    <t>东帝汶1998</t>
  </si>
  <si>
    <t>东帝汶2003</t>
  </si>
  <si>
    <t>东帝汶2008</t>
  </si>
  <si>
    <t>东帝汶2013</t>
  </si>
  <si>
    <t>东帝汶2018</t>
  </si>
  <si>
    <t>东帝汶2023</t>
  </si>
  <si>
    <t>东帝汶2028</t>
  </si>
  <si>
    <t>东帝汶2033</t>
  </si>
  <si>
    <t>东帝汶2038</t>
  </si>
  <si>
    <t>东帝汶2043</t>
  </si>
  <si>
    <t>东帝汶2048</t>
  </si>
  <si>
    <t>多哥1953</t>
  </si>
  <si>
    <t>多哥1958</t>
  </si>
  <si>
    <t>多哥1963</t>
  </si>
  <si>
    <t>多哥1968</t>
  </si>
  <si>
    <t>多哥1973</t>
  </si>
  <si>
    <t>多哥1978</t>
  </si>
  <si>
    <t>多哥1983</t>
  </si>
  <si>
    <t>多哥1988</t>
  </si>
  <si>
    <t>多哥1993</t>
  </si>
  <si>
    <t>多哥1998</t>
  </si>
  <si>
    <t>多哥2003</t>
  </si>
  <si>
    <t>多哥2008</t>
  </si>
  <si>
    <t>多哥2013</t>
  </si>
  <si>
    <t>多哥2018</t>
  </si>
  <si>
    <t>多哥2023</t>
  </si>
  <si>
    <t>多哥2028</t>
  </si>
  <si>
    <t>多哥2033</t>
  </si>
  <si>
    <t>多哥2038</t>
  </si>
  <si>
    <t>多哥2043</t>
  </si>
  <si>
    <t>多哥2048</t>
  </si>
  <si>
    <t>汤加1953</t>
  </si>
  <si>
    <t>汤加1958</t>
  </si>
  <si>
    <t>汤加1963</t>
  </si>
  <si>
    <t>汤加1968</t>
  </si>
  <si>
    <t>汤加1973</t>
  </si>
  <si>
    <t>汤加1978</t>
  </si>
  <si>
    <t>汤加1983</t>
  </si>
  <si>
    <t>汤加1988</t>
  </si>
  <si>
    <t>汤加1993</t>
  </si>
  <si>
    <t>汤加1998</t>
  </si>
  <si>
    <t>汤加2003</t>
  </si>
  <si>
    <t>汤加2008</t>
  </si>
  <si>
    <t>汤加2013</t>
  </si>
  <si>
    <t>汤加2018</t>
  </si>
  <si>
    <t>汤加2023</t>
  </si>
  <si>
    <t>汤加2028</t>
  </si>
  <si>
    <t>汤加2033</t>
  </si>
  <si>
    <t>汤加2038</t>
  </si>
  <si>
    <t>汤加2043</t>
  </si>
  <si>
    <t>汤加2048</t>
  </si>
  <si>
    <t>特立尼达和多巴哥1953</t>
  </si>
  <si>
    <t>特立尼达和多巴哥1958</t>
  </si>
  <si>
    <t>特立尼达和多巴哥1963</t>
  </si>
  <si>
    <t>特立尼达和多巴哥1968</t>
  </si>
  <si>
    <t>特立尼达和多巴哥1973</t>
  </si>
  <si>
    <t>特立尼达和多巴哥1978</t>
  </si>
  <si>
    <t>特立尼达和多巴哥1983</t>
  </si>
  <si>
    <t>特立尼达和多巴哥1988</t>
  </si>
  <si>
    <t>特立尼达和多巴哥1993</t>
  </si>
  <si>
    <t>特立尼达和多巴哥1998</t>
  </si>
  <si>
    <t>特立尼达和多巴哥2003</t>
  </si>
  <si>
    <t>特立尼达和多巴哥2008</t>
  </si>
  <si>
    <t>特立尼达和多巴哥2013</t>
  </si>
  <si>
    <t>特立尼达和多巴哥2018</t>
  </si>
  <si>
    <t>特立尼达和多巴哥2023</t>
  </si>
  <si>
    <t>特立尼达和多巴哥2028</t>
  </si>
  <si>
    <t>特立尼达和多巴哥2033</t>
  </si>
  <si>
    <t>特立尼达和多巴哥2038</t>
  </si>
  <si>
    <t>特立尼达和多巴哥2043</t>
  </si>
  <si>
    <t>特立尼达和多巴哥2048</t>
  </si>
  <si>
    <t>突尼斯1953</t>
  </si>
  <si>
    <t>突尼斯1958</t>
  </si>
  <si>
    <t>突尼斯1963</t>
  </si>
  <si>
    <t>突尼斯1968</t>
  </si>
  <si>
    <t>突尼斯1973</t>
  </si>
  <si>
    <t>突尼斯1978</t>
  </si>
  <si>
    <t>突尼斯1983</t>
  </si>
  <si>
    <t>突尼斯1988</t>
  </si>
  <si>
    <t>突尼斯1993</t>
  </si>
  <si>
    <t>突尼斯1998</t>
  </si>
  <si>
    <t>突尼斯2003</t>
  </si>
  <si>
    <t>突尼斯2008</t>
  </si>
  <si>
    <t>突尼斯2013</t>
  </si>
  <si>
    <t>突尼斯2018</t>
  </si>
  <si>
    <t>突尼斯2023</t>
  </si>
  <si>
    <t>突尼斯2028</t>
  </si>
  <si>
    <t>突尼斯2033</t>
  </si>
  <si>
    <t>突尼斯2038</t>
  </si>
  <si>
    <t>突尼斯2043</t>
  </si>
  <si>
    <t>突尼斯2048</t>
  </si>
  <si>
    <t>土耳其1953</t>
  </si>
  <si>
    <t>土耳其1958</t>
  </si>
  <si>
    <t>土耳其1963</t>
  </si>
  <si>
    <t>土耳其1968</t>
  </si>
  <si>
    <t>土耳其1973</t>
  </si>
  <si>
    <t>土耳其1978</t>
  </si>
  <si>
    <t>土耳其1983</t>
  </si>
  <si>
    <t>土耳其1988</t>
  </si>
  <si>
    <t>土耳其1993</t>
  </si>
  <si>
    <t>土耳其1998</t>
  </si>
  <si>
    <t>土耳其2003</t>
  </si>
  <si>
    <t>土耳其2008</t>
  </si>
  <si>
    <t>土耳其2013</t>
  </si>
  <si>
    <t>土耳其2018</t>
  </si>
  <si>
    <t>土耳其2023</t>
  </si>
  <si>
    <t>土耳其2028</t>
  </si>
  <si>
    <t>土耳其2033</t>
  </si>
  <si>
    <t>土耳其2038</t>
  </si>
  <si>
    <t>土耳其2043</t>
  </si>
  <si>
    <t>土耳其2048</t>
  </si>
  <si>
    <t>土库曼斯坦1953</t>
  </si>
  <si>
    <t>土库曼斯坦1958</t>
  </si>
  <si>
    <t>土库曼斯坦1963</t>
  </si>
  <si>
    <t>土库曼斯坦1968</t>
  </si>
  <si>
    <t>土库曼斯坦1973</t>
  </si>
  <si>
    <t>土库曼斯坦1978</t>
  </si>
  <si>
    <t>土库曼斯坦1983</t>
  </si>
  <si>
    <t>土库曼斯坦1988</t>
  </si>
  <si>
    <t>土库曼斯坦1993</t>
  </si>
  <si>
    <t>土库曼斯坦1998</t>
  </si>
  <si>
    <t>土库曼斯坦2003</t>
  </si>
  <si>
    <t>土库曼斯坦2008</t>
  </si>
  <si>
    <t>土库曼斯坦2013</t>
  </si>
  <si>
    <t>土库曼斯坦2018</t>
  </si>
  <si>
    <t>土库曼斯坦2023</t>
  </si>
  <si>
    <t>土库曼斯坦2028</t>
  </si>
  <si>
    <t>土库曼斯坦2033</t>
  </si>
  <si>
    <t>土库曼斯坦2038</t>
  </si>
  <si>
    <t>土库曼斯坦2043</t>
  </si>
  <si>
    <t>土库曼斯坦2048</t>
  </si>
  <si>
    <t>乌干达1953</t>
  </si>
  <si>
    <t>乌干达1958</t>
  </si>
  <si>
    <t>乌干达1963</t>
  </si>
  <si>
    <t>乌干达1968</t>
  </si>
  <si>
    <t>乌干达1973</t>
  </si>
  <si>
    <t>乌干达1978</t>
  </si>
  <si>
    <t>乌干达1983</t>
  </si>
  <si>
    <t>乌干达1988</t>
  </si>
  <si>
    <t>乌干达1993</t>
  </si>
  <si>
    <t>乌干达1998</t>
  </si>
  <si>
    <t>乌干达2003</t>
  </si>
  <si>
    <t>乌干达2008</t>
  </si>
  <si>
    <t>乌干达2013</t>
  </si>
  <si>
    <t>乌干达2018</t>
  </si>
  <si>
    <t>乌干达2023</t>
  </si>
  <si>
    <t>乌干达2028</t>
  </si>
  <si>
    <t>乌干达2033</t>
  </si>
  <si>
    <t>乌干达2038</t>
  </si>
  <si>
    <t>乌干达2043</t>
  </si>
  <si>
    <t>乌干达2048</t>
  </si>
  <si>
    <t>乌克兰1953</t>
  </si>
  <si>
    <t>乌克兰1958</t>
  </si>
  <si>
    <t>乌克兰1963</t>
  </si>
  <si>
    <t>乌克兰1968</t>
  </si>
  <si>
    <t>乌克兰1973</t>
  </si>
  <si>
    <t>乌克兰1978</t>
  </si>
  <si>
    <t>乌克兰1983</t>
  </si>
  <si>
    <t>乌克兰1988</t>
  </si>
  <si>
    <t>乌克兰1993</t>
  </si>
  <si>
    <t>乌克兰1998</t>
  </si>
  <si>
    <t>乌克兰2003</t>
  </si>
  <si>
    <t>乌克兰2008</t>
  </si>
  <si>
    <t>乌克兰2013</t>
  </si>
  <si>
    <t>乌克兰2018</t>
  </si>
  <si>
    <t>乌克兰2023</t>
  </si>
  <si>
    <t>乌克兰2028</t>
  </si>
  <si>
    <t>乌克兰2033</t>
  </si>
  <si>
    <t>乌克兰2038</t>
  </si>
  <si>
    <t>乌克兰2043</t>
  </si>
  <si>
    <t>乌克兰2048</t>
  </si>
  <si>
    <t>阿拉伯联合酋长国1953</t>
  </si>
  <si>
    <t>阿拉伯联合酋长国1958</t>
  </si>
  <si>
    <t>阿拉伯联合酋长国1963</t>
  </si>
  <si>
    <t>阿拉伯联合酋长国1968</t>
  </si>
  <si>
    <t>阿拉伯联合酋长国1973</t>
  </si>
  <si>
    <t>阿拉伯联合酋长国1978</t>
  </si>
  <si>
    <t>阿拉伯联合酋长国1983</t>
  </si>
  <si>
    <t>阿拉伯联合酋长国1988</t>
  </si>
  <si>
    <t>阿拉伯联合酋长国1993</t>
  </si>
  <si>
    <t>阿拉伯联合酋长国1998</t>
  </si>
  <si>
    <t>阿拉伯联合酋长国2003</t>
  </si>
  <si>
    <t>阿拉伯联合酋长国2008</t>
  </si>
  <si>
    <t>阿拉伯联合酋长国2013</t>
  </si>
  <si>
    <t>阿拉伯联合酋长国2018</t>
  </si>
  <si>
    <t>阿拉伯联合酋长国2023</t>
  </si>
  <si>
    <t>阿拉伯联合酋长国2028</t>
  </si>
  <si>
    <t>阿拉伯联合酋长国2033</t>
  </si>
  <si>
    <t>阿拉伯联合酋长国2038</t>
  </si>
  <si>
    <t>阿拉伯联合酋长国2043</t>
  </si>
  <si>
    <t>阿拉伯联合酋长国2048</t>
  </si>
  <si>
    <t>英国1953</t>
  </si>
  <si>
    <t>英国1958</t>
  </si>
  <si>
    <t>英国1963</t>
  </si>
  <si>
    <t>英国1968</t>
  </si>
  <si>
    <t>英国1973</t>
  </si>
  <si>
    <t>英国1978</t>
  </si>
  <si>
    <t>英国1983</t>
  </si>
  <si>
    <t>英国1988</t>
  </si>
  <si>
    <t>英国1993</t>
  </si>
  <si>
    <t>英国1998</t>
  </si>
  <si>
    <t>英国2003</t>
  </si>
  <si>
    <t>英国2008</t>
  </si>
  <si>
    <t>英国2013</t>
  </si>
  <si>
    <t>英国2018</t>
  </si>
  <si>
    <t>英国2023</t>
  </si>
  <si>
    <t>英国2028</t>
  </si>
  <si>
    <t>英国2033</t>
  </si>
  <si>
    <t>英国2038</t>
  </si>
  <si>
    <t>英国2043</t>
  </si>
  <si>
    <t>英国2048</t>
  </si>
  <si>
    <t>美国1953</t>
  </si>
  <si>
    <t>美国1958</t>
  </si>
  <si>
    <t>美国1963</t>
  </si>
  <si>
    <t>美国1968</t>
  </si>
  <si>
    <t>美国1973</t>
  </si>
  <si>
    <t>美国1978</t>
  </si>
  <si>
    <t>美国1983</t>
  </si>
  <si>
    <t>美国1988</t>
  </si>
  <si>
    <t>美国1993</t>
  </si>
  <si>
    <t>美国1998</t>
  </si>
  <si>
    <t>美国2003</t>
  </si>
  <si>
    <t>美国2008</t>
  </si>
  <si>
    <t>美国2013</t>
  </si>
  <si>
    <t>美国2018</t>
  </si>
  <si>
    <t>美国2023</t>
  </si>
  <si>
    <t>美国2028</t>
  </si>
  <si>
    <t>美国2033</t>
  </si>
  <si>
    <t>美国2038</t>
  </si>
  <si>
    <t>美国2043</t>
  </si>
  <si>
    <t>美国2048</t>
  </si>
  <si>
    <t>美属维尔京群岛1953</t>
  </si>
  <si>
    <t>美属维尔京群岛1958</t>
  </si>
  <si>
    <t>美属维尔京群岛1963</t>
  </si>
  <si>
    <t>美属维尔京群岛1968</t>
  </si>
  <si>
    <t>美属维尔京群岛1973</t>
  </si>
  <si>
    <t>美属维尔京群岛1978</t>
  </si>
  <si>
    <t>美属维尔京群岛1983</t>
  </si>
  <si>
    <t>美属维尔京群岛1988</t>
  </si>
  <si>
    <t>美属维尔京群岛1993</t>
  </si>
  <si>
    <t>美属维尔京群岛1998</t>
  </si>
  <si>
    <t>美属维尔京群岛2003</t>
  </si>
  <si>
    <t>美属维尔京群岛2008</t>
  </si>
  <si>
    <t>美属维尔京群岛2013</t>
  </si>
  <si>
    <t>美属维尔京群岛2018</t>
  </si>
  <si>
    <t>美属维尔京群岛2023</t>
  </si>
  <si>
    <t>美属维尔京群岛2028</t>
  </si>
  <si>
    <t>美属维尔京群岛2033</t>
  </si>
  <si>
    <t>美属维尔京群岛2038</t>
  </si>
  <si>
    <t>美属维尔京群岛2043</t>
  </si>
  <si>
    <t>美属维尔京群岛2048</t>
  </si>
  <si>
    <t>乌拉圭1953</t>
  </si>
  <si>
    <t>乌拉圭1958</t>
  </si>
  <si>
    <t>乌拉圭1963</t>
  </si>
  <si>
    <t>乌拉圭1968</t>
  </si>
  <si>
    <t>乌拉圭1973</t>
  </si>
  <si>
    <t>乌拉圭1978</t>
  </si>
  <si>
    <t>乌拉圭1983</t>
  </si>
  <si>
    <t>乌拉圭1988</t>
  </si>
  <si>
    <t>乌拉圭1993</t>
  </si>
  <si>
    <t>乌拉圭1998</t>
  </si>
  <si>
    <t>乌拉圭2003</t>
  </si>
  <si>
    <t>乌拉圭2008</t>
  </si>
  <si>
    <t>乌拉圭2013</t>
  </si>
  <si>
    <t>乌拉圭2018</t>
  </si>
  <si>
    <t>乌拉圭2023</t>
  </si>
  <si>
    <t>乌拉圭2028</t>
  </si>
  <si>
    <t>乌拉圭2033</t>
  </si>
  <si>
    <t>乌拉圭2038</t>
  </si>
  <si>
    <t>乌拉圭2043</t>
  </si>
  <si>
    <t>乌拉圭2048</t>
  </si>
  <si>
    <t>乌兹别克斯坦1953</t>
  </si>
  <si>
    <t>乌兹别克斯坦1958</t>
  </si>
  <si>
    <t>乌兹别克斯坦1963</t>
  </si>
  <si>
    <t>乌兹别克斯坦1968</t>
  </si>
  <si>
    <t>乌兹别克斯坦1973</t>
  </si>
  <si>
    <t>乌兹别克斯坦1978</t>
  </si>
  <si>
    <t>乌兹别克斯坦1983</t>
  </si>
  <si>
    <t>乌兹别克斯坦1988</t>
  </si>
  <si>
    <t>乌兹别克斯坦1993</t>
  </si>
  <si>
    <t>乌兹别克斯坦1998</t>
  </si>
  <si>
    <t>乌兹别克斯坦2003</t>
  </si>
  <si>
    <t>乌兹别克斯坦2008</t>
  </si>
  <si>
    <t>乌兹别克斯坦2013</t>
  </si>
  <si>
    <t>乌兹别克斯坦2018</t>
  </si>
  <si>
    <t>乌兹别克斯坦2023</t>
  </si>
  <si>
    <t>乌兹别克斯坦2028</t>
  </si>
  <si>
    <t>乌兹别克斯坦2033</t>
  </si>
  <si>
    <t>乌兹别克斯坦2038</t>
  </si>
  <si>
    <t>乌兹别克斯坦2043</t>
  </si>
  <si>
    <t>乌兹别克斯坦2048</t>
  </si>
  <si>
    <t>瓦努阿图1953</t>
  </si>
  <si>
    <t>瓦努阿图1958</t>
  </si>
  <si>
    <t>瓦努阿图1963</t>
  </si>
  <si>
    <t>瓦努阿图1968</t>
  </si>
  <si>
    <t>瓦努阿图1973</t>
  </si>
  <si>
    <t>瓦努阿图1978</t>
  </si>
  <si>
    <t>瓦努阿图1983</t>
  </si>
  <si>
    <t>瓦努阿图1988</t>
  </si>
  <si>
    <t>瓦努阿图1993</t>
  </si>
  <si>
    <t>瓦努阿图1998</t>
  </si>
  <si>
    <t>瓦努阿图2003</t>
  </si>
  <si>
    <t>瓦努阿图2008</t>
  </si>
  <si>
    <t>瓦努阿图2013</t>
  </si>
  <si>
    <t>瓦努阿图2018</t>
  </si>
  <si>
    <t>瓦努阿图2023</t>
  </si>
  <si>
    <t>瓦努阿图2028</t>
  </si>
  <si>
    <t>瓦努阿图2033</t>
  </si>
  <si>
    <t>瓦努阿图2038</t>
  </si>
  <si>
    <t>瓦努阿图2043</t>
  </si>
  <si>
    <t>瓦努阿图2048</t>
  </si>
  <si>
    <t>越南1953</t>
  </si>
  <si>
    <t>越南1958</t>
  </si>
  <si>
    <t>越南1963</t>
  </si>
  <si>
    <t>越南1968</t>
  </si>
  <si>
    <t>越南1973</t>
  </si>
  <si>
    <t>越南1978</t>
  </si>
  <si>
    <t>越南1983</t>
  </si>
  <si>
    <t>越南1988</t>
  </si>
  <si>
    <t>越南1993</t>
  </si>
  <si>
    <t>越南1998</t>
  </si>
  <si>
    <t>越南2003</t>
  </si>
  <si>
    <t>越南2008</t>
  </si>
  <si>
    <t>越南2013</t>
  </si>
  <si>
    <t>越南2018</t>
  </si>
  <si>
    <t>越南2023</t>
  </si>
  <si>
    <t>越南2028</t>
  </si>
  <si>
    <t>越南2033</t>
  </si>
  <si>
    <t>越南2038</t>
  </si>
  <si>
    <t>越南2043</t>
  </si>
  <si>
    <t>越南2048</t>
  </si>
  <si>
    <t>西撒哈拉1953</t>
  </si>
  <si>
    <t>西撒哈拉1958</t>
  </si>
  <si>
    <t>西撒哈拉1963</t>
  </si>
  <si>
    <t>西撒哈拉1968</t>
  </si>
  <si>
    <t>西撒哈拉1973</t>
  </si>
  <si>
    <t>西撒哈拉1978</t>
  </si>
  <si>
    <t>西撒哈拉1983</t>
  </si>
  <si>
    <t>西撒哈拉1988</t>
  </si>
  <si>
    <t>西撒哈拉1993</t>
  </si>
  <si>
    <t>西撒哈拉1998</t>
  </si>
  <si>
    <t>西撒哈拉2003</t>
  </si>
  <si>
    <t>西撒哈拉2008</t>
  </si>
  <si>
    <t>西撒哈拉2013</t>
  </si>
  <si>
    <t>西撒哈拉2018</t>
  </si>
  <si>
    <t>西撒哈拉2023</t>
  </si>
  <si>
    <t>西撒哈拉2028</t>
  </si>
  <si>
    <t>西撒哈拉2033</t>
  </si>
  <si>
    <t>西撒哈拉2038</t>
  </si>
  <si>
    <t>西撒哈拉2043</t>
  </si>
  <si>
    <t>西撒哈拉2048</t>
  </si>
  <si>
    <t>也门1953</t>
  </si>
  <si>
    <t>也门1958</t>
  </si>
  <si>
    <t>也门1963</t>
  </si>
  <si>
    <t>也门1968</t>
  </si>
  <si>
    <t>也门1973</t>
  </si>
  <si>
    <t>也门1978</t>
  </si>
  <si>
    <t>也门1983</t>
  </si>
  <si>
    <t>也门1988</t>
  </si>
  <si>
    <t>也门1993</t>
  </si>
  <si>
    <t>也门1998</t>
  </si>
  <si>
    <t>也门2003</t>
  </si>
  <si>
    <t>也门2008</t>
  </si>
  <si>
    <t>也门2013</t>
  </si>
  <si>
    <t>也门2018</t>
  </si>
  <si>
    <t>也门2023</t>
  </si>
  <si>
    <t>也门2028</t>
  </si>
  <si>
    <t>也门2033</t>
  </si>
  <si>
    <t>也门2038</t>
  </si>
  <si>
    <t>也门2043</t>
  </si>
  <si>
    <t>也门2048</t>
  </si>
  <si>
    <t>赞比亚1953</t>
  </si>
  <si>
    <t>赞比亚1958</t>
  </si>
  <si>
    <t>赞比亚1963</t>
  </si>
  <si>
    <t>赞比亚1968</t>
  </si>
  <si>
    <t>赞比亚1973</t>
  </si>
  <si>
    <t>赞比亚1978</t>
  </si>
  <si>
    <t>赞比亚1983</t>
  </si>
  <si>
    <t>赞比亚1988</t>
  </si>
  <si>
    <t>赞比亚1993</t>
  </si>
  <si>
    <t>赞比亚1998</t>
  </si>
  <si>
    <t>赞比亚2003</t>
  </si>
  <si>
    <t>赞比亚2008</t>
  </si>
  <si>
    <t>赞比亚2013</t>
  </si>
  <si>
    <t>赞比亚2018</t>
  </si>
  <si>
    <t>赞比亚2023</t>
  </si>
  <si>
    <t>赞比亚2028</t>
  </si>
  <si>
    <t>赞比亚2033</t>
  </si>
  <si>
    <t>赞比亚2038</t>
  </si>
  <si>
    <t>赞比亚2043</t>
  </si>
  <si>
    <t>赞比亚2048</t>
  </si>
  <si>
    <t>津巴布韦1953</t>
  </si>
  <si>
    <t>津巴布韦1958</t>
  </si>
  <si>
    <t>津巴布韦1963</t>
  </si>
  <si>
    <t>津巴布韦1968</t>
  </si>
  <si>
    <t>津巴布韦1973</t>
  </si>
  <si>
    <t>津巴布韦1978</t>
  </si>
  <si>
    <t>津巴布韦1983</t>
  </si>
  <si>
    <t>津巴布韦1988</t>
  </si>
  <si>
    <t>津巴布韦1993</t>
  </si>
  <si>
    <t>津巴布韦1998</t>
  </si>
  <si>
    <t>津巴布韦2003</t>
  </si>
  <si>
    <t>津巴布韦2008</t>
  </si>
  <si>
    <t>津巴布韦2013</t>
  </si>
  <si>
    <t>津巴布韦2018</t>
  </si>
  <si>
    <t>津巴布韦2023</t>
  </si>
  <si>
    <t>津巴布韦2028</t>
  </si>
  <si>
    <t>津巴布韦2033</t>
  </si>
  <si>
    <t>津巴布韦2038</t>
  </si>
  <si>
    <t>津巴布韦2043</t>
  </si>
  <si>
    <t>津巴布韦2048</t>
  </si>
  <si>
    <t xml:space="preserve"> 5q0 </t>
  </si>
  <si>
    <t>15q45</t>
  </si>
  <si>
    <t>5q0</t>
  </si>
  <si>
    <t>朝鲜1953</t>
  </si>
  <si>
    <t>朝鲜1958</t>
  </si>
  <si>
    <t>朝鲜1963</t>
  </si>
  <si>
    <t>朝鲜1968</t>
  </si>
  <si>
    <t>朝鲜1973</t>
  </si>
  <si>
    <t>朝鲜1978</t>
  </si>
  <si>
    <t>朝鲜1983</t>
  </si>
  <si>
    <t>朝鲜1988</t>
  </si>
  <si>
    <t>朝鲜1993</t>
  </si>
  <si>
    <t>朝鲜1998</t>
  </si>
  <si>
    <t>朝鲜2003</t>
  </si>
  <si>
    <t>朝鲜2008</t>
  </si>
  <si>
    <t>朝鲜2013</t>
  </si>
  <si>
    <t>朝鲜2018</t>
  </si>
  <si>
    <t>朝鲜2023</t>
  </si>
  <si>
    <t>朝鲜2028</t>
  </si>
  <si>
    <t>朝鲜2033</t>
  </si>
  <si>
    <t>朝鲜2038</t>
  </si>
  <si>
    <t>朝鲜2043</t>
  </si>
  <si>
    <t>朝鲜2048</t>
  </si>
  <si>
    <t>伊朗1953</t>
  </si>
  <si>
    <t>伊朗1958</t>
  </si>
  <si>
    <t>伊朗1963</t>
  </si>
  <si>
    <t>伊朗1968</t>
  </si>
  <si>
    <t>伊朗1973</t>
  </si>
  <si>
    <t>伊朗1978</t>
  </si>
  <si>
    <t>伊朗1983</t>
  </si>
  <si>
    <t>伊朗1988</t>
  </si>
  <si>
    <t>伊朗1993</t>
  </si>
  <si>
    <t>伊朗1998</t>
  </si>
  <si>
    <t>伊朗2003</t>
  </si>
  <si>
    <t>伊朗2008</t>
  </si>
  <si>
    <t>伊朗2013</t>
  </si>
  <si>
    <t>伊朗2018</t>
  </si>
  <si>
    <t>伊朗2023</t>
  </si>
  <si>
    <t>伊朗2028</t>
  </si>
  <si>
    <t>伊朗2033</t>
  </si>
  <si>
    <t>伊朗2038</t>
  </si>
  <si>
    <t>伊朗2043</t>
  </si>
  <si>
    <t>伊朗2048</t>
  </si>
  <si>
    <t>文莱1953</t>
  </si>
  <si>
    <t>文莱1958</t>
  </si>
  <si>
    <t>文莱1963</t>
  </si>
  <si>
    <t>文莱1968</t>
  </si>
  <si>
    <t>文莱1973</t>
  </si>
  <si>
    <t>文莱1978</t>
  </si>
  <si>
    <t>文莱1983</t>
  </si>
  <si>
    <t>文莱1988</t>
  </si>
  <si>
    <t>文莱1993</t>
  </si>
  <si>
    <t>文莱1998</t>
  </si>
  <si>
    <t>文莱2003</t>
  </si>
  <si>
    <t>文莱2008</t>
  </si>
  <si>
    <t>文莱2013</t>
  </si>
  <si>
    <t>文莱2018</t>
  </si>
  <si>
    <t>文莱2023</t>
  </si>
  <si>
    <t>文莱2028</t>
  </si>
  <si>
    <t>文莱2033</t>
  </si>
  <si>
    <t>文莱2038</t>
  </si>
  <si>
    <t>文莱2043</t>
  </si>
  <si>
    <t>文莱2048</t>
  </si>
  <si>
    <t>中非1953</t>
  </si>
  <si>
    <t>中非1958</t>
  </si>
  <si>
    <t>中非1963</t>
  </si>
  <si>
    <t>中非1968</t>
  </si>
  <si>
    <t>中非1973</t>
  </si>
  <si>
    <t>中非1978</t>
  </si>
  <si>
    <t>中非1983</t>
  </si>
  <si>
    <t>中非1988</t>
  </si>
  <si>
    <t>中非1993</t>
  </si>
  <si>
    <t>中非1998</t>
  </si>
  <si>
    <t>中非2003</t>
  </si>
  <si>
    <t>中非2008</t>
  </si>
  <si>
    <t>中非2013</t>
  </si>
  <si>
    <t>委内瑞拉1953</t>
  </si>
  <si>
    <t>委内瑞拉1958</t>
  </si>
  <si>
    <t>委内瑞拉1963</t>
  </si>
  <si>
    <t>委内瑞拉1968</t>
  </si>
  <si>
    <t>委内瑞拉1973</t>
  </si>
  <si>
    <t>委内瑞拉1978</t>
  </si>
  <si>
    <t>委内瑞拉1983</t>
  </si>
  <si>
    <t>委内瑞拉1988</t>
  </si>
  <si>
    <t>委内瑞拉1993</t>
  </si>
  <si>
    <t>委内瑞拉1998</t>
  </si>
  <si>
    <t>委内瑞拉2003</t>
  </si>
  <si>
    <t>委内瑞拉2008</t>
  </si>
  <si>
    <t>委内瑞拉2013</t>
  </si>
  <si>
    <t>委内瑞拉2018</t>
  </si>
  <si>
    <t>委内瑞拉2023</t>
  </si>
  <si>
    <t>委内瑞拉2028</t>
  </si>
  <si>
    <t>委内瑞拉2033</t>
  </si>
  <si>
    <t>委内瑞拉2038</t>
  </si>
  <si>
    <t>委内瑞拉2043</t>
  </si>
  <si>
    <t>委内瑞拉2048</t>
  </si>
  <si>
    <t>坦桑尼亚2048</t>
  </si>
  <si>
    <t>坦桑尼亚2043</t>
  </si>
  <si>
    <t>坦桑尼亚2038</t>
  </si>
  <si>
    <t>坦桑尼亚2033</t>
  </si>
  <si>
    <t>坦桑尼亚2028</t>
  </si>
  <si>
    <t>坦桑尼亚2023</t>
  </si>
  <si>
    <t>坦桑尼亚2018</t>
  </si>
  <si>
    <t>坦桑尼亚2013</t>
  </si>
  <si>
    <t>坦桑尼亚2008</t>
  </si>
  <si>
    <t>坦桑尼亚2003</t>
  </si>
  <si>
    <t>坦桑尼亚1998</t>
  </si>
  <si>
    <t>坦桑尼亚1993</t>
  </si>
  <si>
    <t>坦桑尼亚1988</t>
  </si>
  <si>
    <t>坦桑尼亚1983</t>
  </si>
  <si>
    <t>坦桑尼亚1978</t>
  </si>
  <si>
    <t>坦桑尼亚1973</t>
  </si>
  <si>
    <t>坦桑尼亚1968</t>
  </si>
  <si>
    <t>坦桑尼亚1963</t>
  </si>
  <si>
    <t>坦桑尼亚1958</t>
  </si>
  <si>
    <t>坦桑尼亚1953</t>
  </si>
  <si>
    <t>叙利亚1953</t>
  </si>
  <si>
    <t>叙利亚1958</t>
  </si>
  <si>
    <t>叙利亚1963</t>
  </si>
  <si>
    <t>叙利亚1968</t>
  </si>
  <si>
    <t>叙利亚1973</t>
  </si>
  <si>
    <t>叙利亚1978</t>
  </si>
  <si>
    <t>叙利亚1983</t>
  </si>
  <si>
    <t>叙利亚1988</t>
  </si>
  <si>
    <t>叙利亚1993</t>
  </si>
  <si>
    <t>叙利亚1998</t>
  </si>
  <si>
    <t>叙利亚2003</t>
  </si>
  <si>
    <t>叙利亚2008</t>
  </si>
  <si>
    <t>叙利亚2013</t>
  </si>
  <si>
    <t>叙利亚2018</t>
  </si>
  <si>
    <t>叙利亚2023</t>
  </si>
  <si>
    <t>叙利亚2028</t>
  </si>
  <si>
    <t>叙利亚2033</t>
  </si>
  <si>
    <t>叙利亚2038</t>
  </si>
  <si>
    <t>叙利亚2043</t>
  </si>
  <si>
    <t>叙利亚2048</t>
  </si>
  <si>
    <t>巴勒斯坦1953</t>
  </si>
  <si>
    <t>巴勒斯坦1958</t>
  </si>
  <si>
    <t>巴勒斯坦1963</t>
  </si>
  <si>
    <t>巴勒斯坦1968</t>
  </si>
  <si>
    <t>巴勒斯坦1973</t>
  </si>
  <si>
    <t>巴勒斯坦1978</t>
  </si>
  <si>
    <t>巴勒斯坦1983</t>
  </si>
  <si>
    <t>巴勒斯坦1988</t>
  </si>
  <si>
    <t>巴勒斯坦1993</t>
  </si>
  <si>
    <t>巴勒斯坦1998</t>
  </si>
  <si>
    <t>巴勒斯坦2003</t>
  </si>
  <si>
    <t>巴勒斯坦2008</t>
  </si>
  <si>
    <t>巴勒斯坦2013</t>
  </si>
  <si>
    <t>巴勒斯坦2018</t>
  </si>
  <si>
    <t>巴勒斯坦2023</t>
  </si>
  <si>
    <t>巴勒斯坦2028</t>
  </si>
  <si>
    <t>巴勒斯坦2033</t>
  </si>
  <si>
    <t>巴勒斯坦2038</t>
  </si>
  <si>
    <t>巴勒斯坦2043</t>
  </si>
  <si>
    <t>巴勒斯坦2048</t>
  </si>
  <si>
    <t>俄罗斯1953</t>
  </si>
  <si>
    <t>俄罗斯1958</t>
  </si>
  <si>
    <t>俄罗斯1963</t>
  </si>
  <si>
    <t>俄罗斯1968</t>
  </si>
  <si>
    <t>俄罗斯1973</t>
  </si>
  <si>
    <t>俄罗斯1978</t>
  </si>
  <si>
    <t>俄罗斯1983</t>
  </si>
  <si>
    <t>俄罗斯1988</t>
  </si>
  <si>
    <t>俄罗斯1993</t>
  </si>
  <si>
    <t>俄罗斯1998</t>
  </si>
  <si>
    <t>俄罗斯2003</t>
  </si>
  <si>
    <t>俄罗斯2008</t>
  </si>
  <si>
    <t>俄罗斯2013</t>
  </si>
  <si>
    <t>俄罗斯2018</t>
  </si>
  <si>
    <t>俄罗斯2023</t>
  </si>
  <si>
    <t>俄罗斯2028</t>
  </si>
  <si>
    <t>俄罗斯2033</t>
  </si>
  <si>
    <t>俄罗斯2038</t>
  </si>
  <si>
    <t>俄罗斯2043</t>
  </si>
  <si>
    <t>俄罗斯2048</t>
  </si>
  <si>
    <t>摩尔多瓦1953</t>
  </si>
  <si>
    <t>摩尔多瓦1958</t>
  </si>
  <si>
    <t>摩尔多瓦1963</t>
  </si>
  <si>
    <t>摩尔多瓦1968</t>
  </si>
  <si>
    <t>摩尔多瓦1973</t>
  </si>
  <si>
    <t>摩尔多瓦1978</t>
  </si>
  <si>
    <t>摩尔多瓦1983</t>
  </si>
  <si>
    <t>摩尔多瓦1988</t>
  </si>
  <si>
    <t>摩尔多瓦1993</t>
  </si>
  <si>
    <t>摩尔多瓦1998</t>
  </si>
  <si>
    <t>摩尔多瓦2003</t>
  </si>
  <si>
    <t>摩尔多瓦2008</t>
  </si>
  <si>
    <t>摩尔多瓦2013</t>
  </si>
  <si>
    <t>摩尔多瓦2018</t>
  </si>
  <si>
    <t>摩尔多瓦2023</t>
  </si>
  <si>
    <t>摩尔多瓦2028</t>
  </si>
  <si>
    <t>摩尔多瓦2033</t>
  </si>
  <si>
    <t>摩尔多瓦2038</t>
  </si>
  <si>
    <t>摩尔多瓦2043</t>
  </si>
  <si>
    <t>摩尔多瓦2048</t>
  </si>
  <si>
    <t>韩国1953</t>
  </si>
  <si>
    <t>韩国1958</t>
  </si>
  <si>
    <t>韩国1963</t>
  </si>
  <si>
    <t>韩国1968</t>
  </si>
  <si>
    <t>韩国1973</t>
  </si>
  <si>
    <t>韩国1978</t>
  </si>
  <si>
    <t>韩国1983</t>
  </si>
  <si>
    <t>韩国1988</t>
  </si>
  <si>
    <t>韩国1993</t>
  </si>
  <si>
    <t>韩国1998</t>
  </si>
  <si>
    <t>韩国2003</t>
  </si>
  <si>
    <t>韩国2008</t>
  </si>
  <si>
    <t>韩国2013</t>
  </si>
  <si>
    <t>韩国2018</t>
  </si>
  <si>
    <t>韩国2023</t>
  </si>
  <si>
    <t>韩国2028</t>
  </si>
  <si>
    <t>韩国2033</t>
  </si>
  <si>
    <t>韩国2038</t>
  </si>
  <si>
    <t>韩国2043</t>
  </si>
  <si>
    <t>韩国2048</t>
  </si>
  <si>
    <t>老挝2048</t>
  </si>
  <si>
    <t>老挝2043</t>
  </si>
  <si>
    <t>老挝2038</t>
  </si>
  <si>
    <t>老挝2033</t>
  </si>
  <si>
    <t>老挝2028</t>
  </si>
  <si>
    <t>老挝2023</t>
  </si>
  <si>
    <t>老挝2018</t>
  </si>
  <si>
    <t>老挝2013</t>
  </si>
  <si>
    <t>老挝2008</t>
  </si>
  <si>
    <t>老挝2003</t>
  </si>
  <si>
    <t>老挝1998</t>
  </si>
  <si>
    <t>老挝1993</t>
  </si>
  <si>
    <t>老挝1988</t>
  </si>
  <si>
    <t>老挝1983</t>
  </si>
  <si>
    <t>老挝1978</t>
  </si>
  <si>
    <t>老挝1973</t>
  </si>
  <si>
    <t>老挝1968</t>
  </si>
  <si>
    <t>老挝1963</t>
  </si>
  <si>
    <t>老挝1958</t>
  </si>
  <si>
    <t>老挝1953</t>
  </si>
  <si>
    <t>多明尼加1953</t>
  </si>
  <si>
    <t>多明尼加1958</t>
  </si>
  <si>
    <t>多明尼加1963</t>
  </si>
  <si>
    <t>多明尼加1968</t>
  </si>
  <si>
    <t>多明尼加1973</t>
  </si>
  <si>
    <t>多明尼加1978</t>
  </si>
  <si>
    <t>多明尼加1983</t>
  </si>
  <si>
    <t>多明尼加1988</t>
  </si>
  <si>
    <t>多明尼加1993</t>
  </si>
  <si>
    <t>多明尼加1998</t>
  </si>
  <si>
    <t>多明尼加2003</t>
  </si>
  <si>
    <t>多明尼加2008</t>
  </si>
  <si>
    <t>多明尼加2013</t>
  </si>
  <si>
    <t>多明尼加2018</t>
  </si>
  <si>
    <t>多明尼加2023</t>
  </si>
  <si>
    <t>多明尼加2028</t>
  </si>
  <si>
    <t>多明尼加2033</t>
  </si>
  <si>
    <t>多明尼加2038</t>
  </si>
  <si>
    <t>多明尼加2043</t>
  </si>
  <si>
    <t>多明尼加2048</t>
  </si>
  <si>
    <t>刚果（布）1953</t>
  </si>
  <si>
    <t>刚果（布）1958</t>
  </si>
  <si>
    <t>刚果（布）1963</t>
  </si>
  <si>
    <t>刚果（布）1968</t>
  </si>
  <si>
    <t>刚果（布）1973</t>
  </si>
  <si>
    <t>刚果（布）1978</t>
  </si>
  <si>
    <t>刚果（布）1983</t>
  </si>
  <si>
    <t>刚果（布）1988</t>
  </si>
  <si>
    <t>刚果（布）1993</t>
  </si>
  <si>
    <t>刚果（布）1998</t>
  </si>
  <si>
    <t>刚果（布）2003</t>
  </si>
  <si>
    <t>刚果（布）2008</t>
  </si>
  <si>
    <t>刚果（布）2013</t>
  </si>
  <si>
    <t>刚果（布）2018</t>
  </si>
  <si>
    <t>刚果（布）2023</t>
  </si>
  <si>
    <t>刚果（布）2028</t>
  </si>
  <si>
    <t>刚果（布）2033</t>
  </si>
  <si>
    <t>刚果（布）2038</t>
  </si>
  <si>
    <t>刚果（布）2043</t>
  </si>
  <si>
    <t>刚果（布）2048</t>
  </si>
  <si>
    <t>刚果（金）1953</t>
  </si>
  <si>
    <t>刚果（金）1958</t>
  </si>
  <si>
    <t>刚果（金）1963</t>
  </si>
  <si>
    <t>刚果（金）1968</t>
  </si>
  <si>
    <t>刚果（金）1973</t>
  </si>
  <si>
    <t>刚果（金）1978</t>
  </si>
  <si>
    <t>刚果（金）1983</t>
  </si>
  <si>
    <t>刚果（金）1988</t>
  </si>
  <si>
    <t>刚果（金）1993</t>
  </si>
  <si>
    <t>刚果（金）1998</t>
  </si>
  <si>
    <t>刚果（金）2003</t>
  </si>
  <si>
    <t>刚果（金）2008</t>
  </si>
  <si>
    <t>刚果（金）2013</t>
  </si>
  <si>
    <t>刚果（金）2018</t>
  </si>
  <si>
    <t>刚果（金）2023</t>
  </si>
  <si>
    <t>刚果（金）2028</t>
  </si>
  <si>
    <t>刚果（金）2033</t>
  </si>
  <si>
    <t>刚果（金）2038</t>
  </si>
  <si>
    <t>刚果（金）2043</t>
  </si>
  <si>
    <t>刚果（金）2048</t>
  </si>
  <si>
    <t>中非2018</t>
  </si>
  <si>
    <t>中非2023</t>
  </si>
  <si>
    <t>中非2028</t>
  </si>
  <si>
    <t>中非2033</t>
  </si>
  <si>
    <t>中非2038</t>
  </si>
  <si>
    <t>中非2043</t>
  </si>
  <si>
    <t>中非2048</t>
  </si>
  <si>
    <t>孟加拉1953</t>
  </si>
  <si>
    <t>孟加拉1958</t>
  </si>
  <si>
    <t>孟加拉1963</t>
  </si>
  <si>
    <t>孟加拉1968</t>
  </si>
  <si>
    <t>孟加拉1973</t>
  </si>
  <si>
    <t>孟加拉1978</t>
  </si>
  <si>
    <t>孟加拉1983</t>
  </si>
  <si>
    <t>孟加拉1988</t>
  </si>
  <si>
    <t>孟加拉1993</t>
  </si>
  <si>
    <t>孟加拉1998</t>
  </si>
  <si>
    <t>孟加拉2003</t>
  </si>
  <si>
    <t>孟加拉2008</t>
  </si>
  <si>
    <t>孟加拉2013</t>
  </si>
  <si>
    <t>孟加拉2018</t>
  </si>
  <si>
    <t>孟加拉2023</t>
  </si>
  <si>
    <t>孟加拉2028</t>
  </si>
  <si>
    <t>孟加拉2033</t>
  </si>
  <si>
    <t>孟加拉2038</t>
  </si>
  <si>
    <t>孟加拉2043</t>
  </si>
  <si>
    <t>孟加拉2048</t>
  </si>
  <si>
    <t>密克罗尼西亚1953</t>
  </si>
  <si>
    <t>密克罗尼西亚1958</t>
  </si>
  <si>
    <t>密克罗尼西亚1963</t>
  </si>
  <si>
    <t>密克罗尼西亚1968</t>
  </si>
  <si>
    <t>密克罗尼西亚1973</t>
  </si>
  <si>
    <t>密克罗尼西亚1978</t>
  </si>
  <si>
    <t>密克罗尼西亚1983</t>
  </si>
  <si>
    <t>密克罗尼西亚1988</t>
  </si>
  <si>
    <t>密克罗尼西亚1993</t>
  </si>
  <si>
    <t>密克罗尼西亚1998</t>
  </si>
  <si>
    <t>密克罗尼西亚2003</t>
  </si>
  <si>
    <t>密克罗尼西亚2008</t>
  </si>
  <si>
    <t>密克罗尼西亚2013</t>
  </si>
  <si>
    <t>密克罗尼西亚2018</t>
  </si>
  <si>
    <t>密克罗尼西亚2023</t>
  </si>
  <si>
    <t>密克罗尼西亚2028</t>
  </si>
  <si>
    <t>密克罗尼西亚2033</t>
  </si>
  <si>
    <t>密克罗尼西亚2038</t>
  </si>
  <si>
    <t>密克罗尼西亚2043</t>
  </si>
  <si>
    <t>密克罗尼西亚2048</t>
  </si>
  <si>
    <t>留尼汪1953</t>
  </si>
  <si>
    <t>留尼汪1958</t>
  </si>
  <si>
    <t>留尼汪1963</t>
  </si>
  <si>
    <t>留尼汪1968</t>
  </si>
  <si>
    <t>留尼汪1973</t>
  </si>
  <si>
    <t>留尼汪1978</t>
  </si>
  <si>
    <t>留尼汪1983</t>
  </si>
  <si>
    <t>留尼汪1988</t>
  </si>
  <si>
    <t>留尼汪1993</t>
  </si>
  <si>
    <t>留尼汪1998</t>
  </si>
  <si>
    <t>留尼汪2003</t>
  </si>
  <si>
    <t>留尼汪2008</t>
  </si>
  <si>
    <t>留尼汪2013</t>
  </si>
  <si>
    <t>留尼汪2018</t>
  </si>
  <si>
    <t>留尼汪2023</t>
  </si>
  <si>
    <t>留尼汪2028</t>
  </si>
  <si>
    <t>留尼汪2033</t>
  </si>
  <si>
    <t>留尼汪2038</t>
  </si>
  <si>
    <t>留尼汪2043</t>
  </si>
  <si>
    <t>留尼汪2048</t>
  </si>
  <si>
    <t>马其顿1953</t>
  </si>
  <si>
    <t>马其顿1958</t>
  </si>
  <si>
    <t>马其顿1963</t>
  </si>
  <si>
    <t>马其顿1968</t>
  </si>
  <si>
    <t>马其顿1973</t>
  </si>
  <si>
    <t>马其顿1978</t>
  </si>
  <si>
    <t>马其顿1983</t>
  </si>
  <si>
    <t>马其顿1988</t>
  </si>
  <si>
    <t>马其顿1993</t>
  </si>
  <si>
    <t>马其顿1998</t>
  </si>
  <si>
    <t>马其顿2003</t>
  </si>
  <si>
    <t>马其顿2008</t>
  </si>
  <si>
    <t>马其顿2013</t>
  </si>
  <si>
    <t>马其顿2018</t>
  </si>
  <si>
    <t>马其顿2023</t>
  </si>
  <si>
    <t>马其顿2028</t>
  </si>
  <si>
    <t>马其顿2033</t>
  </si>
  <si>
    <t>马其顿2038</t>
  </si>
  <si>
    <t>马其顿2043</t>
  </si>
  <si>
    <t>马其顿2048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</si>
</sst>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76" formatCode="0.000"/>
    <numFmt numFmtId="177" formatCode="General_)"/>
    <numFmt numFmtId="178" formatCode="[$-1C09]dd\ mmmm\ yyyy;@"/>
    <numFmt numFmtId="179" formatCode="0_)"/>
    <numFmt numFmtId="180" formatCode="0.0_)"/>
    <numFmt numFmtId="181" formatCode="0.00_)"/>
    <numFmt numFmtId="182" formatCode="0.0000_)"/>
    <numFmt numFmtId="183" formatCode="_ * #,##0_ ;_ * \-#,##0_ ;_ * &quot;-&quot;??_ ;_ @_ "/>
    <numFmt numFmtId="184" formatCode="0___)"/>
    <numFmt numFmtId="185" formatCode="_ * #,##0.000_ ;_ * \-#,##0.000_ ;_ * &quot;-&quot;??_ ;_ @_ "/>
    <numFmt numFmtId="186" formatCode="_ * #,##0.0000_ ;_ * \-#,##0.0000_ ;_ * &quot;-&quot;??_ ;_ @_ "/>
    <numFmt numFmtId="187" formatCode="0.00000_)"/>
    <numFmt numFmtId="188" formatCode="0.000_)"/>
    <numFmt numFmtId="189" formatCode="0.0000"/>
  </numFmts>
  <fonts count="36" x14ac:knownFonts="1">
    <font>
      <sz val="12"/>
      <color theme="1"/>
      <name val="Arial"/>
      <family val="2"/>
    </font>
    <font>
      <sz val="11"/>
      <color rgb="FF006100"/>
      <name val="宋体"/>
      <family val="2"/>
      <scheme val="minor"/>
    </font>
    <font>
      <sz val="9"/>
      <color indexed="81"/>
      <name val="Tahoma"/>
      <family val="2"/>
    </font>
    <font>
      <sz val="11"/>
      <color rgb="FF9C6500"/>
      <name val="宋体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2"/>
      <color rgb="FF006100"/>
      <name val="Arial"/>
      <family val="2"/>
    </font>
    <font>
      <sz val="12"/>
      <color rgb="FF006100"/>
      <name val="Arial"/>
      <family val="2"/>
    </font>
    <font>
      <sz val="12"/>
      <color theme="1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2"/>
      <name val="Helv"/>
    </font>
    <font>
      <sz val="11"/>
      <name val="Arial"/>
      <family val="2"/>
    </font>
    <font>
      <sz val="12"/>
      <name val="Courier"/>
      <family val="3"/>
    </font>
    <font>
      <b/>
      <sz val="11"/>
      <name val="Arial Narrow"/>
      <family val="2"/>
    </font>
    <font>
      <b/>
      <i/>
      <sz val="11"/>
      <name val="Arial Narrow"/>
      <family val="2"/>
    </font>
    <font>
      <sz val="11"/>
      <color theme="1"/>
      <name val="宋体"/>
      <family val="2"/>
      <scheme val="minor"/>
    </font>
    <font>
      <b/>
      <sz val="10"/>
      <name val="Arial"/>
      <family val="2"/>
    </font>
    <font>
      <b/>
      <i/>
      <vertAlign val="subscript"/>
      <sz val="11"/>
      <name val="Arial Narrow"/>
      <family val="2"/>
    </font>
    <font>
      <b/>
      <sz val="10"/>
      <color rgb="FF9C6500"/>
      <name val="Arial"/>
      <family val="2"/>
    </font>
    <font>
      <sz val="12"/>
      <color rgb="FFFF0000"/>
      <name val="Arial"/>
      <family val="2"/>
    </font>
    <font>
      <sz val="11"/>
      <color theme="1"/>
      <name val="Arial Narrow"/>
      <family val="2"/>
    </font>
    <font>
      <b/>
      <i/>
      <sz val="12"/>
      <name val="Arial"/>
      <family val="2"/>
    </font>
    <font>
      <u/>
      <sz val="12"/>
      <color theme="10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b/>
      <sz val="12"/>
      <color rgb="FF9C6500"/>
      <name val="Arial"/>
      <family val="2"/>
    </font>
    <font>
      <b/>
      <sz val="9"/>
      <color indexed="81"/>
      <name val="Tahoma"/>
      <family val="2"/>
    </font>
    <font>
      <b/>
      <i/>
      <sz val="9"/>
      <color indexed="81"/>
      <name val="Tahoma"/>
      <family val="2"/>
    </font>
    <font>
      <sz val="8"/>
      <color theme="1"/>
      <name val="宋体"/>
      <family val="2"/>
      <scheme val="minor"/>
    </font>
    <font>
      <b/>
      <sz val="11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medium">
        <color indexed="64"/>
      </right>
      <top style="thin">
        <color rgb="FF0061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179" fontId="13" fillId="0" borderId="0"/>
    <xf numFmtId="177" fontId="15" fillId="0" borderId="0"/>
    <xf numFmtId="43" fontId="18" fillId="0" borderId="0" applyFont="0" applyFill="0" applyBorder="0" applyAlignment="0" applyProtection="0"/>
    <xf numFmtId="0" fontId="31" fillId="0" borderId="0"/>
  </cellStyleXfs>
  <cellXfs count="201">
    <xf numFmtId="0" fontId="0" fillId="0" borderId="0" xfId="0"/>
    <xf numFmtId="179" fontId="14" fillId="0" borderId="0" xfId="5" applyFont="1"/>
    <xf numFmtId="180" fontId="14" fillId="0" borderId="0" xfId="5" applyNumberFormat="1" applyFont="1"/>
    <xf numFmtId="181" fontId="14" fillId="0" borderId="0" xfId="5" applyNumberFormat="1" applyFont="1"/>
    <xf numFmtId="179" fontId="4" fillId="0" borderId="0" xfId="5" applyFont="1" applyAlignment="1" applyProtection="1"/>
    <xf numFmtId="181" fontId="4" fillId="0" borderId="0" xfId="5" applyNumberFormat="1" applyFont="1" applyAlignment="1" applyProtection="1"/>
    <xf numFmtId="182" fontId="4" fillId="0" borderId="0" xfId="5" applyNumberFormat="1" applyFont="1" applyAlignment="1" applyProtection="1"/>
    <xf numFmtId="2" fontId="11" fillId="0" borderId="0" xfId="1" applyNumberFormat="1" applyFont="1" applyFill="1" applyBorder="1" applyAlignment="1" applyProtection="1">
      <alignment horizontal="right"/>
      <protection locked="0"/>
    </xf>
    <xf numFmtId="179" fontId="4" fillId="0" borderId="0" xfId="5" applyFont="1" applyFill="1" applyAlignment="1" applyProtection="1">
      <alignment horizontal="right"/>
    </xf>
    <xf numFmtId="179" fontId="6" fillId="0" borderId="0" xfId="5" applyFont="1" applyAlignment="1" applyProtection="1"/>
    <xf numFmtId="177" fontId="16" fillId="5" borderId="9" xfId="6" applyFont="1" applyFill="1" applyBorder="1" applyAlignment="1" applyProtection="1">
      <alignment horizontal="center"/>
    </xf>
    <xf numFmtId="179" fontId="4" fillId="6" borderId="0" xfId="5" applyFont="1" applyFill="1" applyAlignment="1" applyProtection="1"/>
    <xf numFmtId="179" fontId="16" fillId="0" borderId="9" xfId="5" applyFont="1" applyFill="1" applyBorder="1" applyAlignment="1" applyProtection="1">
      <alignment horizontal="center"/>
    </xf>
    <xf numFmtId="179" fontId="16" fillId="0" borderId="0" xfId="5" applyFont="1" applyBorder="1" applyAlignment="1" applyProtection="1">
      <alignment horizontal="center"/>
    </xf>
    <xf numFmtId="179" fontId="19" fillId="0" borderId="0" xfId="5" applyFont="1" applyAlignment="1" applyProtection="1">
      <alignment horizontal="right"/>
    </xf>
    <xf numFmtId="182" fontId="19" fillId="0" borderId="0" xfId="5" applyNumberFormat="1" applyFont="1" applyAlignment="1" applyProtection="1">
      <alignment horizontal="right"/>
    </xf>
    <xf numFmtId="177" fontId="16" fillId="0" borderId="9" xfId="6" applyFont="1" applyFill="1" applyBorder="1" applyAlignment="1" applyProtection="1">
      <alignment horizontal="center"/>
    </xf>
    <xf numFmtId="179" fontId="19" fillId="0" borderId="0" xfId="5" applyFont="1" applyFill="1" applyBorder="1" applyAlignment="1" applyProtection="1">
      <alignment horizontal="right"/>
    </xf>
    <xf numFmtId="179" fontId="4" fillId="0" borderId="0" xfId="5" applyFont="1" applyBorder="1" applyAlignment="1" applyProtection="1"/>
    <xf numFmtId="179" fontId="16" fillId="0" borderId="9" xfId="5" applyFont="1" applyFill="1" applyBorder="1" applyAlignment="1" applyProtection="1"/>
    <xf numFmtId="179" fontId="19" fillId="0" borderId="0" xfId="5" applyFont="1" applyAlignment="1" applyProtection="1"/>
    <xf numFmtId="181" fontId="12" fillId="3" borderId="0" xfId="2" applyNumberFormat="1" applyFont="1" applyAlignment="1" applyProtection="1"/>
    <xf numFmtId="183" fontId="4" fillId="0" borderId="0" xfId="7" applyNumberFormat="1" applyFont="1" applyAlignment="1" applyProtection="1"/>
    <xf numFmtId="0" fontId="4" fillId="6" borderId="0" xfId="3" applyFont="1" applyFill="1" applyAlignment="1"/>
    <xf numFmtId="179" fontId="4" fillId="6" borderId="3" xfId="5" applyFont="1" applyFill="1" applyBorder="1" applyAlignment="1" applyProtection="1"/>
    <xf numFmtId="179" fontId="4" fillId="6" borderId="1" xfId="5" applyFont="1" applyFill="1" applyBorder="1" applyAlignment="1" applyProtection="1"/>
    <xf numFmtId="179" fontId="4" fillId="6" borderId="4" xfId="5" applyFont="1" applyFill="1" applyBorder="1" applyAlignment="1" applyProtection="1"/>
    <xf numFmtId="179" fontId="4" fillId="0" borderId="0" xfId="5" applyFont="1" applyFill="1" applyAlignment="1" applyProtection="1"/>
    <xf numFmtId="181" fontId="21" fillId="3" borderId="0" xfId="2" applyNumberFormat="1" applyFont="1" applyAlignment="1" applyProtection="1"/>
    <xf numFmtId="179" fontId="16" fillId="0" borderId="2" xfId="5" applyFont="1" applyBorder="1" applyAlignment="1" applyProtection="1">
      <alignment horizontal="left"/>
    </xf>
    <xf numFmtId="181" fontId="19" fillId="0" borderId="9" xfId="5" applyNumberFormat="1" applyFont="1" applyBorder="1" applyAlignment="1" applyProtection="1"/>
    <xf numFmtId="179" fontId="6" fillId="0" borderId="5" xfId="5" applyFont="1" applyBorder="1" applyAlignment="1" applyProtection="1"/>
    <xf numFmtId="179" fontId="6" fillId="0" borderId="0" xfId="5" applyFont="1" applyBorder="1" applyAlignment="1" applyProtection="1"/>
    <xf numFmtId="179" fontId="6" fillId="0" borderId="8" xfId="5" applyFont="1" applyBorder="1" applyAlignment="1" applyProtection="1"/>
    <xf numFmtId="179" fontId="6" fillId="0" borderId="0" xfId="5" applyFont="1" applyBorder="1" applyAlignment="1" applyProtection="1">
      <alignment horizontal="right"/>
    </xf>
    <xf numFmtId="179" fontId="6" fillId="0" borderId="8" xfId="5" applyFont="1" applyBorder="1" applyAlignment="1" applyProtection="1">
      <alignment horizontal="right"/>
    </xf>
    <xf numFmtId="179" fontId="6" fillId="0" borderId="6" xfId="5" applyFont="1" applyBorder="1" applyAlignment="1" applyProtection="1">
      <alignment horizontal="right"/>
    </xf>
    <xf numFmtId="179" fontId="6" fillId="0" borderId="5" xfId="5" applyFont="1" applyBorder="1" applyAlignment="1" applyProtection="1">
      <alignment horizontal="right"/>
    </xf>
    <xf numFmtId="179" fontId="6" fillId="0" borderId="13" xfId="5" applyFont="1" applyBorder="1" applyAlignment="1" applyProtection="1">
      <alignment horizontal="right"/>
    </xf>
    <xf numFmtId="181" fontId="19" fillId="0" borderId="0" xfId="5" applyNumberFormat="1" applyFont="1" applyAlignment="1" applyProtection="1">
      <alignment horizontal="right"/>
    </xf>
    <xf numFmtId="179" fontId="16" fillId="0" borderId="2" xfId="5" applyFont="1" applyBorder="1" applyAlignment="1" applyProtection="1">
      <alignment horizontal="center"/>
    </xf>
    <xf numFmtId="183" fontId="11" fillId="2" borderId="0" xfId="7" applyNumberFormat="1" applyFont="1" applyFill="1" applyBorder="1" applyAlignment="1" applyProtection="1">
      <alignment horizontal="right"/>
      <protection locked="0"/>
    </xf>
    <xf numFmtId="179" fontId="19" fillId="0" borderId="0" xfId="5" applyFont="1" applyBorder="1" applyAlignment="1" applyProtection="1">
      <alignment horizontal="right"/>
    </xf>
    <xf numFmtId="179" fontId="16" fillId="0" borderId="9" xfId="5" applyFont="1" applyBorder="1" applyAlignment="1" applyProtection="1">
      <alignment horizontal="center"/>
    </xf>
    <xf numFmtId="179" fontId="19" fillId="0" borderId="2" xfId="5" applyFont="1" applyBorder="1" applyAlignment="1" applyProtection="1"/>
    <xf numFmtId="183" fontId="11" fillId="2" borderId="2" xfId="7" applyNumberFormat="1" applyFont="1" applyFill="1" applyBorder="1" applyAlignment="1" applyProtection="1">
      <alignment horizontal="right"/>
      <protection locked="0"/>
    </xf>
    <xf numFmtId="179" fontId="4" fillId="0" borderId="2" xfId="5" applyFont="1" applyBorder="1" applyAlignment="1" applyProtection="1"/>
    <xf numFmtId="181" fontId="21" fillId="3" borderId="2" xfId="2" applyNumberFormat="1" applyFont="1" applyBorder="1" applyAlignment="1" applyProtection="1"/>
    <xf numFmtId="181" fontId="12" fillId="3" borderId="2" xfId="2" applyNumberFormat="1" applyFont="1" applyBorder="1" applyAlignment="1" applyProtection="1"/>
    <xf numFmtId="183" fontId="4" fillId="0" borderId="2" xfId="7" applyNumberFormat="1" applyFont="1" applyBorder="1" applyAlignment="1" applyProtection="1"/>
    <xf numFmtId="179" fontId="19" fillId="0" borderId="9" xfId="5" applyFont="1" applyBorder="1" applyAlignment="1" applyProtection="1">
      <alignment horizontal="center"/>
    </xf>
    <xf numFmtId="179" fontId="19" fillId="0" borderId="2" xfId="5" applyFont="1" applyFill="1" applyBorder="1" applyAlignment="1" applyProtection="1">
      <alignment horizontal="right"/>
    </xf>
    <xf numFmtId="182" fontId="4" fillId="0" borderId="2" xfId="5" applyNumberFormat="1" applyFont="1" applyBorder="1" applyAlignment="1" applyProtection="1"/>
    <xf numFmtId="179" fontId="4" fillId="0" borderId="2" xfId="5" applyFont="1" applyFill="1" applyBorder="1" applyAlignment="1" applyProtection="1"/>
    <xf numFmtId="0" fontId="6" fillId="0" borderId="0" xfId="3" applyFont="1" applyAlignment="1" applyProtection="1">
      <alignment wrapText="1"/>
    </xf>
    <xf numFmtId="0" fontId="6" fillId="0" borderId="0" xfId="3" applyFont="1" applyAlignment="1" applyProtection="1">
      <alignment horizontal="center" wrapText="1"/>
    </xf>
    <xf numFmtId="0" fontId="4" fillId="0" borderId="0" xfId="3" applyFont="1" applyAlignment="1" applyProtection="1">
      <alignment wrapText="1"/>
    </xf>
    <xf numFmtId="0" fontId="6" fillId="0" borderId="0" xfId="3" applyFont="1" applyProtection="1"/>
    <xf numFmtId="0" fontId="6" fillId="0" borderId="0" xfId="3" applyFont="1" applyAlignment="1" applyProtection="1">
      <alignment horizontal="center"/>
    </xf>
    <xf numFmtId="0" fontId="4" fillId="0" borderId="0" xfId="3" applyFont="1" applyProtection="1"/>
    <xf numFmtId="0" fontId="6" fillId="0" borderId="0" xfId="3" applyFont="1" applyBorder="1" applyProtection="1"/>
    <xf numFmtId="0" fontId="5" fillId="0" borderId="0" xfId="3" applyFont="1" applyProtection="1"/>
    <xf numFmtId="0" fontId="6" fillId="0" borderId="0" xfId="3" applyFont="1" applyAlignment="1" applyProtection="1">
      <alignment vertical="top"/>
    </xf>
    <xf numFmtId="0" fontId="6" fillId="0" borderId="0" xfId="3" applyFont="1" applyAlignment="1" applyProtection="1">
      <alignment vertical="top" wrapText="1"/>
    </xf>
    <xf numFmtId="0" fontId="6" fillId="0" borderId="6" xfId="3" applyFont="1" applyBorder="1" applyAlignment="1" applyProtection="1">
      <alignment horizontal="right"/>
    </xf>
    <xf numFmtId="0" fontId="6" fillId="0" borderId="5" xfId="3" applyFont="1" applyBorder="1" applyAlignment="1" applyProtection="1">
      <alignment horizontal="right"/>
    </xf>
    <xf numFmtId="0" fontId="4" fillId="0" borderId="0" xfId="3" applyFont="1" applyBorder="1" applyProtection="1"/>
    <xf numFmtId="0" fontId="5" fillId="0" borderId="0" xfId="3" applyFont="1" applyAlignment="1" applyProtection="1">
      <alignment horizontal="left"/>
    </xf>
    <xf numFmtId="0" fontId="4" fillId="0" borderId="6" xfId="3" applyFont="1" applyBorder="1" applyProtection="1"/>
    <xf numFmtId="0" fontId="6" fillId="0" borderId="5" xfId="3" applyFont="1" applyBorder="1" applyAlignment="1" applyProtection="1"/>
    <xf numFmtId="0" fontId="5" fillId="0" borderId="5" xfId="3" applyFont="1" applyBorder="1" applyAlignment="1" applyProtection="1">
      <alignment horizontal="right"/>
    </xf>
    <xf numFmtId="0" fontId="6" fillId="0" borderId="5" xfId="3" applyFont="1" applyBorder="1" applyProtection="1"/>
    <xf numFmtId="0" fontId="6" fillId="0" borderId="10" xfId="3" applyFont="1" applyBorder="1" applyProtection="1"/>
    <xf numFmtId="0" fontId="22" fillId="0" borderId="0" xfId="3" applyFont="1" applyAlignment="1" applyProtection="1">
      <alignment wrapText="1"/>
    </xf>
    <xf numFmtId="184" fontId="12" fillId="3" borderId="0" xfId="2" applyNumberFormat="1" applyFont="1" applyAlignment="1" applyProtection="1"/>
    <xf numFmtId="184" fontId="12" fillId="3" borderId="2" xfId="2" applyNumberFormat="1" applyFont="1" applyBorder="1" applyAlignment="1" applyProtection="1"/>
    <xf numFmtId="179" fontId="16" fillId="0" borderId="2" xfId="5" applyFont="1" applyBorder="1" applyAlignment="1" applyProtection="1">
      <alignment horizontal="left"/>
    </xf>
    <xf numFmtId="181" fontId="19" fillId="0" borderId="2" xfId="5" applyNumberFormat="1" applyFont="1" applyBorder="1" applyAlignment="1" applyProtection="1">
      <alignment horizontal="right"/>
    </xf>
    <xf numFmtId="180" fontId="19" fillId="0" borderId="0" xfId="5" applyNumberFormat="1" applyFont="1" applyAlignment="1" applyProtection="1"/>
    <xf numFmtId="2" fontId="0" fillId="0" borderId="0" xfId="0" applyNumberFormat="1"/>
    <xf numFmtId="179" fontId="19" fillId="5" borderId="0" xfId="5" applyNumberFormat="1" applyFont="1" applyFill="1" applyAlignment="1" applyProtection="1"/>
    <xf numFmtId="182" fontId="4" fillId="5" borderId="0" xfId="5" applyNumberFormat="1" applyFont="1" applyFill="1" applyAlignment="1" applyProtection="1"/>
    <xf numFmtId="179" fontId="19" fillId="5" borderId="2" xfId="5" applyNumberFormat="1" applyFont="1" applyFill="1" applyBorder="1" applyAlignment="1" applyProtection="1"/>
    <xf numFmtId="182" fontId="4" fillId="5" borderId="2" xfId="5" applyNumberFormat="1" applyFont="1" applyFill="1" applyBorder="1" applyAlignment="1" applyProtection="1"/>
    <xf numFmtId="179" fontId="16" fillId="5" borderId="9" xfId="5" applyFont="1" applyFill="1" applyBorder="1" applyAlignment="1" applyProtection="1">
      <alignment horizontal="center"/>
    </xf>
    <xf numFmtId="179" fontId="19" fillId="5" borderId="0" xfId="5" applyFont="1" applyFill="1" applyAlignment="1" applyProtection="1"/>
    <xf numFmtId="179" fontId="19" fillId="5" borderId="2" xfId="5" applyFont="1" applyFill="1" applyBorder="1" applyAlignment="1" applyProtection="1"/>
    <xf numFmtId="179" fontId="19" fillId="0" borderId="2" xfId="5" applyFont="1" applyBorder="1" applyAlignment="1" applyProtection="1">
      <alignment horizontal="center"/>
    </xf>
    <xf numFmtId="182" fontId="4" fillId="0" borderId="0" xfId="5" applyNumberFormat="1" applyFont="1" applyBorder="1" applyAlignment="1" applyProtection="1"/>
    <xf numFmtId="179" fontId="19" fillId="0" borderId="0" xfId="5" quotePrefix="1" applyFont="1" applyAlignment="1" applyProtection="1">
      <alignment horizontal="center"/>
    </xf>
    <xf numFmtId="179" fontId="19" fillId="0" borderId="0" xfId="5" quotePrefix="1" applyFont="1" applyBorder="1" applyAlignment="1" applyProtection="1">
      <alignment horizontal="center"/>
    </xf>
    <xf numFmtId="179" fontId="4" fillId="0" borderId="9" xfId="5" applyFont="1" applyBorder="1" applyAlignment="1" applyProtection="1"/>
    <xf numFmtId="182" fontId="19" fillId="0" borderId="2" xfId="5" applyNumberFormat="1" applyFont="1" applyBorder="1" applyAlignment="1" applyProtection="1">
      <alignment horizontal="right"/>
    </xf>
    <xf numFmtId="179" fontId="19" fillId="0" borderId="0" xfId="5" applyFont="1" applyBorder="1" applyAlignment="1" applyProtection="1"/>
    <xf numFmtId="182" fontId="19" fillId="0" borderId="0" xfId="5" applyNumberFormat="1" applyFont="1" applyBorder="1" applyAlignment="1" applyProtection="1">
      <alignment horizontal="right"/>
    </xf>
    <xf numFmtId="181" fontId="19" fillId="0" borderId="0" xfId="5" applyNumberFormat="1" applyFont="1" applyBorder="1" applyAlignment="1" applyProtection="1"/>
    <xf numFmtId="179" fontId="4" fillId="0" borderId="0" xfId="5" applyFont="1" applyFill="1" applyBorder="1" applyAlignment="1" applyProtection="1"/>
    <xf numFmtId="179" fontId="4" fillId="6" borderId="14" xfId="5" applyFont="1" applyFill="1" applyBorder="1" applyAlignment="1" applyProtection="1"/>
    <xf numFmtId="179" fontId="4" fillId="6" borderId="15" xfId="5" applyFont="1" applyFill="1" applyBorder="1" applyAlignment="1" applyProtection="1"/>
    <xf numFmtId="185" fontId="11" fillId="2" borderId="0" xfId="7" applyNumberFormat="1" applyFont="1" applyFill="1" applyBorder="1" applyAlignment="1" applyProtection="1">
      <alignment horizontal="right"/>
      <protection locked="0"/>
    </xf>
    <xf numFmtId="186" fontId="11" fillId="2" borderId="0" xfId="7" applyNumberFormat="1" applyFont="1" applyFill="1" applyBorder="1" applyAlignment="1" applyProtection="1">
      <alignment horizontal="right"/>
      <protection locked="0"/>
    </xf>
    <xf numFmtId="186" fontId="11" fillId="2" borderId="2" xfId="7" applyNumberFormat="1" applyFont="1" applyFill="1" applyBorder="1" applyAlignment="1" applyProtection="1">
      <alignment horizontal="right"/>
      <protection locked="0"/>
    </xf>
    <xf numFmtId="186" fontId="11" fillId="0" borderId="0" xfId="7" applyNumberFormat="1" applyFont="1" applyFill="1" applyBorder="1" applyAlignment="1" applyProtection="1">
      <alignment horizontal="right"/>
      <protection locked="0"/>
    </xf>
    <xf numFmtId="177" fontId="16" fillId="5" borderId="0" xfId="6" applyFont="1" applyFill="1" applyBorder="1" applyAlignment="1" applyProtection="1">
      <alignment horizontal="center"/>
    </xf>
    <xf numFmtId="177" fontId="16" fillId="0" borderId="0" xfId="6" applyFont="1" applyFill="1" applyBorder="1" applyAlignment="1" applyProtection="1">
      <alignment horizontal="center"/>
    </xf>
    <xf numFmtId="185" fontId="11" fillId="0" borderId="0" xfId="7" applyNumberFormat="1" applyFont="1" applyFill="1" applyBorder="1" applyAlignment="1" applyProtection="1">
      <alignment horizontal="right"/>
      <protection locked="0"/>
    </xf>
    <xf numFmtId="182" fontId="4" fillId="0" borderId="0" xfId="5" applyNumberFormat="1" applyFont="1" applyFill="1" applyAlignment="1" applyProtection="1"/>
    <xf numFmtId="0" fontId="0" fillId="0" borderId="0" xfId="0" applyFill="1" applyBorder="1" applyAlignment="1"/>
    <xf numFmtId="182" fontId="4" fillId="0" borderId="0" xfId="5" applyNumberFormat="1" applyFont="1" applyFill="1" applyBorder="1" applyAlignment="1" applyProtection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85" fontId="11" fillId="2" borderId="2" xfId="7" applyNumberFormat="1" applyFont="1" applyFill="1" applyBorder="1" applyAlignment="1" applyProtection="1">
      <alignment horizontal="right"/>
      <protection locked="0"/>
    </xf>
    <xf numFmtId="179" fontId="19" fillId="0" borderId="0" xfId="5" applyNumberFormat="1" applyFont="1" applyFill="1" applyAlignment="1" applyProtection="1"/>
    <xf numFmtId="182" fontId="4" fillId="5" borderId="0" xfId="5" applyNumberFormat="1" applyFont="1" applyFill="1" applyAlignment="1" applyProtection="1">
      <protection hidden="1"/>
    </xf>
    <xf numFmtId="182" fontId="4" fillId="5" borderId="2" xfId="5" applyNumberFormat="1" applyFont="1" applyFill="1" applyBorder="1" applyAlignment="1" applyProtection="1">
      <protection hidden="1"/>
    </xf>
    <xf numFmtId="179" fontId="19" fillId="0" borderId="0" xfId="5" applyNumberFormat="1" applyFont="1" applyFill="1" applyBorder="1" applyAlignment="1" applyProtection="1"/>
    <xf numFmtId="181" fontId="4" fillId="0" borderId="2" xfId="5" applyNumberFormat="1" applyFont="1" applyBorder="1" applyAlignment="1" applyProtection="1"/>
    <xf numFmtId="14" fontId="9" fillId="7" borderId="0" xfId="5" applyNumberFormat="1" applyFont="1" applyFill="1" applyBorder="1" applyAlignment="1" applyProtection="1">
      <protection locked="0"/>
    </xf>
    <xf numFmtId="14" fontId="9" fillId="7" borderId="8" xfId="5" applyNumberFormat="1" applyFont="1" applyFill="1" applyBorder="1" applyAlignment="1" applyProtection="1">
      <alignment horizontal="center"/>
      <protection locked="0"/>
    </xf>
    <xf numFmtId="181" fontId="4" fillId="6" borderId="0" xfId="5" applyNumberFormat="1" applyFont="1" applyFill="1" applyAlignment="1" applyProtection="1">
      <alignment horizontal="left"/>
    </xf>
    <xf numFmtId="187" fontId="4" fillId="0" borderId="0" xfId="5" applyNumberFormat="1" applyFont="1" applyAlignment="1" applyProtection="1"/>
    <xf numFmtId="0" fontId="5" fillId="0" borderId="0" xfId="3" applyFont="1" applyBorder="1" applyAlignment="1" applyProtection="1">
      <alignment horizontal="center"/>
    </xf>
    <xf numFmtId="0" fontId="5" fillId="0" borderId="8" xfId="3" applyFont="1" applyBorder="1" applyAlignment="1" applyProtection="1">
      <alignment horizontal="center"/>
    </xf>
    <xf numFmtId="0" fontId="6" fillId="0" borderId="0" xfId="3" applyFont="1" applyBorder="1" applyAlignment="1" applyProtection="1">
      <alignment vertical="top" wrapText="1"/>
    </xf>
    <xf numFmtId="0" fontId="0" fillId="0" borderId="0" xfId="0" applyBorder="1" applyAlignment="1">
      <alignment wrapText="1"/>
    </xf>
    <xf numFmtId="0" fontId="6" fillId="0" borderId="10" xfId="3" applyFont="1" applyBorder="1" applyAlignment="1" applyProtection="1">
      <alignment horizontal="right"/>
    </xf>
    <xf numFmtId="0" fontId="0" fillId="0" borderId="0" xfId="0" applyAlignment="1"/>
    <xf numFmtId="188" fontId="28" fillId="3" borderId="22" xfId="2" applyNumberFormat="1" applyFont="1" applyBorder="1" applyAlignment="1" applyProtection="1"/>
    <xf numFmtId="188" fontId="9" fillId="2" borderId="19" xfId="1" applyNumberFormat="1" applyFont="1" applyBorder="1" applyAlignment="1" applyProtection="1">
      <alignment horizontal="right"/>
      <protection locked="0"/>
    </xf>
    <xf numFmtId="188" fontId="9" fillId="2" borderId="20" xfId="1" applyNumberFormat="1" applyFont="1" applyBorder="1" applyAlignment="1" applyProtection="1">
      <alignment horizontal="right"/>
      <protection locked="0"/>
    </xf>
    <xf numFmtId="188" fontId="9" fillId="2" borderId="18" xfId="1" applyNumberFormat="1" applyFont="1" applyBorder="1" applyAlignment="1" applyProtection="1">
      <alignment horizontal="right"/>
      <protection locked="0"/>
    </xf>
    <xf numFmtId="188" fontId="9" fillId="2" borderId="21" xfId="1" applyNumberFormat="1" applyFont="1" applyBorder="1" applyAlignment="1" applyProtection="1">
      <alignment horizontal="right"/>
      <protection locked="0"/>
    </xf>
    <xf numFmtId="188" fontId="9" fillId="2" borderId="0" xfId="1" applyNumberFormat="1" applyFont="1" applyBorder="1" applyAlignment="1" applyProtection="1">
      <alignment horizontal="right"/>
      <protection locked="0"/>
    </xf>
    <xf numFmtId="188" fontId="9" fillId="2" borderId="8" xfId="1" applyNumberFormat="1" applyFont="1" applyBorder="1" applyAlignment="1" applyProtection="1">
      <alignment horizontal="right"/>
      <protection locked="0"/>
    </xf>
    <xf numFmtId="188" fontId="28" fillId="3" borderId="9" xfId="2" applyNumberFormat="1" applyFont="1" applyBorder="1" applyAlignment="1" applyProtection="1"/>
    <xf numFmtId="188" fontId="28" fillId="3" borderId="23" xfId="2" applyNumberFormat="1" applyFont="1" applyBorder="1" applyAlignment="1" applyProtection="1"/>
    <xf numFmtId="188" fontId="28" fillId="3" borderId="24" xfId="2" applyNumberFormat="1" applyFont="1" applyBorder="1" applyAlignment="1" applyProtection="1"/>
    <xf numFmtId="188" fontId="28" fillId="3" borderId="25" xfId="2" applyNumberFormat="1" applyFont="1" applyBorder="1" applyAlignment="1" applyProtection="1"/>
    <xf numFmtId="188" fontId="28" fillId="3" borderId="26" xfId="2" applyNumberFormat="1" applyFont="1" applyBorder="1" applyAlignment="1" applyProtection="1"/>
    <xf numFmtId="182" fontId="9" fillId="2" borderId="0" xfId="1" applyNumberFormat="1" applyFont="1" applyBorder="1" applyAlignment="1" applyProtection="1">
      <alignment horizontal="right"/>
      <protection locked="0"/>
    </xf>
    <xf numFmtId="182" fontId="9" fillId="2" borderId="8" xfId="1" applyNumberFormat="1" applyFont="1" applyBorder="1" applyAlignment="1" applyProtection="1">
      <alignment horizontal="right"/>
      <protection locked="0"/>
    </xf>
    <xf numFmtId="182" fontId="9" fillId="2" borderId="13" xfId="1" applyNumberFormat="1" applyFont="1" applyBorder="1" applyAlignment="1" applyProtection="1">
      <alignment horizontal="right"/>
      <protection locked="0"/>
    </xf>
    <xf numFmtId="182" fontId="9" fillId="2" borderId="11" xfId="1" applyNumberFormat="1" applyFont="1" applyBorder="1" applyAlignment="1" applyProtection="1">
      <alignment horizontal="right"/>
      <protection locked="0"/>
    </xf>
    <xf numFmtId="0" fontId="6" fillId="0" borderId="5" xfId="3" quotePrefix="1" applyFont="1" applyBorder="1" applyAlignment="1" applyProtection="1">
      <alignment horizontal="right"/>
    </xf>
    <xf numFmtId="179" fontId="16" fillId="0" borderId="0" xfId="5" applyFont="1" applyAlignment="1" applyProtection="1"/>
    <xf numFmtId="0" fontId="0" fillId="0" borderId="10" xfId="3" applyFont="1" applyBorder="1" applyAlignment="1" applyProtection="1">
      <alignment horizontal="right"/>
    </xf>
    <xf numFmtId="177" fontId="16" fillId="5" borderId="9" xfId="6" applyFont="1" applyFill="1" applyBorder="1" applyAlignment="1" applyProtection="1">
      <alignment horizontal="center" wrapText="1"/>
    </xf>
    <xf numFmtId="177" fontId="16" fillId="0" borderId="9" xfId="6" applyFont="1" applyFill="1" applyBorder="1" applyAlignment="1" applyProtection="1">
      <alignment horizontal="center" wrapText="1"/>
    </xf>
    <xf numFmtId="0" fontId="6" fillId="0" borderId="0" xfId="3" applyFont="1" applyAlignment="1" applyProtection="1"/>
    <xf numFmtId="0" fontId="32" fillId="0" borderId="0" xfId="8" applyFont="1" applyBorder="1"/>
    <xf numFmtId="0" fontId="32" fillId="0" borderId="2" xfId="8" applyFont="1" applyBorder="1"/>
    <xf numFmtId="0" fontId="32" fillId="0" borderId="2" xfId="8" applyFont="1" applyBorder="1" applyAlignment="1">
      <alignment horizontal="center"/>
    </xf>
    <xf numFmtId="0" fontId="33" fillId="0" borderId="0" xfId="8" applyFont="1"/>
    <xf numFmtId="2" fontId="33" fillId="0" borderId="0" xfId="8" applyNumberFormat="1" applyFont="1"/>
    <xf numFmtId="0" fontId="34" fillId="0" borderId="0" xfId="0" applyFont="1"/>
    <xf numFmtId="176" fontId="33" fillId="0" borderId="0" xfId="0" applyNumberFormat="1" applyFont="1" applyAlignment="1">
      <alignment horizontal="left"/>
    </xf>
    <xf numFmtId="0" fontId="33" fillId="0" borderId="0" xfId="0" applyFont="1"/>
    <xf numFmtId="0" fontId="34" fillId="0" borderId="2" xfId="0" applyFont="1" applyBorder="1"/>
    <xf numFmtId="0" fontId="34" fillId="0" borderId="2" xfId="0" applyFont="1" applyBorder="1" applyAlignment="1">
      <alignment horizontal="right"/>
    </xf>
    <xf numFmtId="189" fontId="33" fillId="0" borderId="0" xfId="0" applyNumberFormat="1" applyFont="1"/>
    <xf numFmtId="176" fontId="33" fillId="0" borderId="0" xfId="0" applyNumberFormat="1" applyFont="1"/>
    <xf numFmtId="0" fontId="34" fillId="0" borderId="0" xfId="8" applyFont="1"/>
    <xf numFmtId="0" fontId="33" fillId="0" borderId="2" xfId="0" applyFont="1" applyBorder="1"/>
    <xf numFmtId="0" fontId="33" fillId="0" borderId="0" xfId="0" quotePrefix="1" applyFont="1"/>
    <xf numFmtId="189" fontId="33" fillId="0" borderId="2" xfId="0" applyNumberFormat="1" applyFont="1" applyBorder="1"/>
    <xf numFmtId="0" fontId="6" fillId="0" borderId="8" xfId="3" applyFont="1" applyBorder="1" applyAlignment="1" applyProtection="1">
      <alignment vertical="top" wrapText="1"/>
    </xf>
    <xf numFmtId="0" fontId="0" fillId="0" borderId="8" xfId="0" applyBorder="1"/>
    <xf numFmtId="178" fontId="9" fillId="2" borderId="0" xfId="1" applyNumberFormat="1" applyFont="1" applyBorder="1" applyAlignment="1" applyProtection="1">
      <alignment horizontal="right"/>
      <protection locked="0"/>
    </xf>
    <xf numFmtId="178" fontId="9" fillId="2" borderId="8" xfId="1" applyNumberFormat="1" applyFont="1" applyBorder="1" applyAlignment="1" applyProtection="1">
      <alignment horizontal="right"/>
      <protection locked="0"/>
    </xf>
    <xf numFmtId="0" fontId="5" fillId="4" borderId="16" xfId="3" applyFont="1" applyFill="1" applyBorder="1" applyAlignment="1" applyProtection="1">
      <alignment horizontal="center" wrapText="1"/>
    </xf>
    <xf numFmtId="0" fontId="5" fillId="4" borderId="17" xfId="3" applyFont="1" applyFill="1" applyBorder="1" applyAlignment="1" applyProtection="1">
      <alignment horizontal="center" wrapText="1"/>
    </xf>
    <xf numFmtId="0" fontId="6" fillId="0" borderId="0" xfId="3" applyFont="1" applyFill="1" applyAlignment="1" applyProtection="1">
      <alignment horizontal="left"/>
    </xf>
    <xf numFmtId="0" fontId="0" fillId="0" borderId="0" xfId="3" applyFont="1" applyAlignment="1" applyProtection="1">
      <alignment horizontal="left" vertical="top" wrapText="1"/>
    </xf>
    <xf numFmtId="0" fontId="10" fillId="0" borderId="0" xfId="3" applyFont="1" applyAlignment="1" applyProtection="1">
      <alignment horizontal="left" vertical="top" wrapText="1"/>
    </xf>
    <xf numFmtId="176" fontId="8" fillId="2" borderId="12" xfId="1" applyNumberFormat="1" applyFont="1" applyBorder="1" applyAlignment="1" applyProtection="1">
      <alignment horizontal="center"/>
      <protection locked="0"/>
    </xf>
    <xf numFmtId="176" fontId="8" fillId="2" borderId="7" xfId="1" applyNumberFormat="1" applyFont="1" applyBorder="1" applyAlignment="1" applyProtection="1">
      <alignment horizontal="center"/>
      <protection locked="0"/>
    </xf>
    <xf numFmtId="14" fontId="9" fillId="2" borderId="13" xfId="1" applyNumberFormat="1" applyFont="1" applyBorder="1" applyAlignment="1" applyProtection="1">
      <alignment horizontal="center"/>
      <protection locked="0"/>
    </xf>
    <xf numFmtId="14" fontId="9" fillId="2" borderId="11" xfId="1" applyNumberFormat="1" applyFont="1" applyBorder="1" applyAlignment="1" applyProtection="1">
      <alignment horizontal="center"/>
      <protection locked="0"/>
    </xf>
    <xf numFmtId="0" fontId="9" fillId="5" borderId="0" xfId="1" applyFont="1" applyFill="1" applyBorder="1" applyAlignment="1" applyProtection="1">
      <alignment horizontal="center"/>
    </xf>
    <xf numFmtId="0" fontId="9" fillId="5" borderId="8" xfId="1" applyFont="1" applyFill="1" applyBorder="1" applyAlignment="1" applyProtection="1">
      <alignment horizontal="center"/>
    </xf>
    <xf numFmtId="0" fontId="5" fillId="0" borderId="12" xfId="3" applyFont="1" applyBorder="1" applyAlignment="1" applyProtection="1">
      <alignment horizontal="center"/>
    </xf>
    <xf numFmtId="0" fontId="5" fillId="0" borderId="7" xfId="3" applyFont="1" applyBorder="1" applyAlignment="1" applyProtection="1">
      <alignment horizontal="center"/>
    </xf>
    <xf numFmtId="0" fontId="5" fillId="0" borderId="0" xfId="3" applyFont="1" applyBorder="1" applyAlignment="1" applyProtection="1">
      <alignment horizontal="center"/>
    </xf>
    <xf numFmtId="0" fontId="5" fillId="0" borderId="8" xfId="3" applyFont="1" applyBorder="1" applyAlignment="1" applyProtection="1">
      <alignment horizontal="center"/>
    </xf>
    <xf numFmtId="178" fontId="9" fillId="2" borderId="12" xfId="1" applyNumberFormat="1" applyFont="1" applyBorder="1" applyAlignment="1" applyProtection="1">
      <alignment horizontal="right"/>
      <protection locked="0"/>
    </xf>
    <xf numFmtId="178" fontId="9" fillId="2" borderId="7" xfId="1" applyNumberFormat="1" applyFont="1" applyBorder="1" applyAlignment="1" applyProtection="1">
      <alignment horizontal="right"/>
      <protection locked="0"/>
    </xf>
    <xf numFmtId="177" fontId="25" fillId="0" borderId="5" xfId="4" applyNumberFormat="1" applyFont="1" applyFill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8" xfId="0" applyBorder="1" applyAlignment="1">
      <alignment wrapText="1"/>
    </xf>
    <xf numFmtId="177" fontId="16" fillId="5" borderId="2" xfId="6" applyFont="1" applyFill="1" applyBorder="1" applyAlignment="1" applyProtection="1">
      <alignment horizontal="center"/>
    </xf>
    <xf numFmtId="179" fontId="19" fillId="6" borderId="0" xfId="5" applyFont="1" applyFill="1" applyAlignment="1" applyProtection="1">
      <alignment horizontal="center"/>
    </xf>
    <xf numFmtId="177" fontId="16" fillId="0" borderId="2" xfId="6" applyFont="1" applyBorder="1" applyAlignment="1" applyProtection="1">
      <alignment horizontal="center"/>
    </xf>
    <xf numFmtId="0" fontId="0" fillId="0" borderId="2" xfId="0" applyBorder="1" applyAlignment="1"/>
    <xf numFmtId="179" fontId="16" fillId="0" borderId="2" xfId="5" applyFont="1" applyBorder="1" applyAlignment="1" applyProtection="1">
      <alignment horizontal="center"/>
    </xf>
    <xf numFmtId="179" fontId="16" fillId="0" borderId="2" xfId="5" applyFont="1" applyBorder="1" applyAlignment="1" applyProtection="1">
      <alignment horizontal="left"/>
    </xf>
    <xf numFmtId="0" fontId="23" fillId="0" borderId="2" xfId="0" applyFont="1" applyBorder="1" applyAlignment="1">
      <alignment horizontal="left"/>
    </xf>
    <xf numFmtId="0" fontId="32" fillId="0" borderId="22" xfId="8" applyFont="1" applyBorder="1" applyAlignment="1">
      <alignment horizontal="center"/>
    </xf>
    <xf numFmtId="0" fontId="32" fillId="0" borderId="27" xfId="8" applyFont="1" applyBorder="1" applyAlignment="1">
      <alignment horizontal="center"/>
    </xf>
    <xf numFmtId="0" fontId="32" fillId="0" borderId="9" xfId="8" applyFont="1" applyBorder="1" applyAlignment="1">
      <alignment horizontal="center"/>
    </xf>
    <xf numFmtId="0" fontId="32" fillId="0" borderId="2" xfId="8" applyFont="1" applyBorder="1" applyAlignment="1">
      <alignment horizontal="center"/>
    </xf>
    <xf numFmtId="0" fontId="34" fillId="0" borderId="0" xfId="0" applyFont="1" applyAlignment="1">
      <alignment horizontal="center"/>
    </xf>
  </cellXfs>
  <cellStyles count="9">
    <cellStyle name="Comma" xfId="7" builtinId="3"/>
    <cellStyle name="Good" xfId="1" builtinId="26"/>
    <cellStyle name="Hyperlink" xfId="4" builtinId="8"/>
    <cellStyle name="Neutral" xfId="2" builtinId="28"/>
    <cellStyle name="Normal" xfId="0" builtinId="0" customBuiltin="1"/>
    <cellStyle name="Normal 2" xfId="5"/>
    <cellStyle name="Normal 3" xfId="6"/>
    <cellStyle name="Normal 3 2 2" xfId="3"/>
    <cellStyle name="Normal 4" xfId="8"/>
  </cellStyles>
  <dxfs count="6"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colors>
    <mruColors>
      <color rgb="FF006100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Models!$B$28</c:f>
          <c:strCache>
            <c:ptCount val="1"/>
            <c:pt idx="0">
              <c:v>柬埔寨 2008</c:v>
            </c:pt>
          </c:strCache>
        </c:strRef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Method!$L$24:$Z$24</c:f>
              <c:numCache>
                <c:formatCode>0.00_)</c:formatCode>
                <c:ptCount val="15"/>
                <c:pt idx="0">
                  <c:v>2007.6693989071039</c:v>
                </c:pt>
                <c:pt idx="1">
                  <c:v>2006.6693989071039</c:v>
                </c:pt>
                <c:pt idx="2">
                  <c:v>2005.6693989071039</c:v>
                </c:pt>
                <c:pt idx="3">
                  <c:v>2004.6693989071039</c:v>
                </c:pt>
                <c:pt idx="4">
                  <c:v>2003.6693989071039</c:v>
                </c:pt>
                <c:pt idx="5">
                  <c:v>2002.6693989071039</c:v>
                </c:pt>
                <c:pt idx="6">
                  <c:v>2001.6693989071039</c:v>
                </c:pt>
                <c:pt idx="7">
                  <c:v>2000.6693989071039</c:v>
                </c:pt>
                <c:pt idx="8">
                  <c:v>1999.6693989071039</c:v>
                </c:pt>
                <c:pt idx="9">
                  <c:v>1998.6693989071039</c:v>
                </c:pt>
                <c:pt idx="10">
                  <c:v>1997.6693989071039</c:v>
                </c:pt>
                <c:pt idx="11">
                  <c:v>1996.6693989071039</c:v>
                </c:pt>
                <c:pt idx="12">
                  <c:v>1995.6693989071039</c:v>
                </c:pt>
                <c:pt idx="13">
                  <c:v>1994.6693989071039</c:v>
                </c:pt>
                <c:pt idx="14">
                  <c:v>1993.6693989071039</c:v>
                </c:pt>
              </c:numCache>
            </c:numRef>
          </c:xVal>
          <c:yVal>
            <c:numRef>
              <c:f>Method!$L$45:$Z$45</c:f>
              <c:numCache>
                <c:formatCode>0.00_)</c:formatCode>
                <c:ptCount val="15"/>
                <c:pt idx="0">
                  <c:v>2.7551790364673892</c:v>
                </c:pt>
                <c:pt idx="1">
                  <c:v>2.6877480748809024</c:v>
                </c:pt>
                <c:pt idx="2">
                  <c:v>2.8471822020948787</c:v>
                </c:pt>
                <c:pt idx="3">
                  <c:v>3.1504248162204305</c:v>
                </c:pt>
                <c:pt idx="4">
                  <c:v>3.1797965227759977</c:v>
                </c:pt>
                <c:pt idx="5">
                  <c:v>3.4598093913812447</c:v>
                </c:pt>
                <c:pt idx="6">
                  <c:v>3.5616330956371458</c:v>
                </c:pt>
                <c:pt idx="7">
                  <c:v>3.7836949846423282</c:v>
                </c:pt>
                <c:pt idx="8">
                  <c:v>4.0886971067815736</c:v>
                </c:pt>
                <c:pt idx="9">
                  <c:v>3.5762286057177635</c:v>
                </c:pt>
                <c:pt idx="10">
                  <c:v>4.4826340493290981</c:v>
                </c:pt>
                <c:pt idx="11">
                  <c:v>3.8910742709865542</c:v>
                </c:pt>
                <c:pt idx="12">
                  <c:v>4.9778245810782122</c:v>
                </c:pt>
                <c:pt idx="13">
                  <c:v>5.0739594790706324</c:v>
                </c:pt>
                <c:pt idx="14">
                  <c:v>5.0974943749004415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3D-4382-85BE-0680D1961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304896"/>
        <c:axId val="114323840"/>
      </c:scatterChart>
      <c:valAx>
        <c:axId val="11430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年份</a:t>
                </a: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out"/>
        <c:tickLblPos val="nextTo"/>
        <c:crossAx val="114323840"/>
        <c:crosses val="autoZero"/>
        <c:crossBetween val="midCat"/>
        <c:majorUnit val="5"/>
      </c:valAx>
      <c:valAx>
        <c:axId val="114323840"/>
        <c:scaling>
          <c:orientation val="minMax"/>
        </c:scaling>
        <c:delete val="0"/>
        <c:axPos val="l"/>
        <c:majorGridlines>
          <c:spPr>
            <a:ln>
              <a:solidFill>
                <a:schemeClr val="accent5">
                  <a:lumMod val="40000"/>
                  <a:lumOff val="6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zh-CN" altLang="en-US"/>
                  <a:t>总和生育率</a:t>
                </a: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14304896"/>
        <c:crosses val="autoZero"/>
        <c:crossBetween val="midCat"/>
      </c:valAx>
      <c:spPr>
        <a:solidFill>
          <a:schemeClr val="bg1"/>
        </a:solidFill>
      </c:spPr>
    </c:plotArea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608400</xdr:colOff>
      <xdr:row>32</xdr:row>
      <xdr:rowOff>62400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arbag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DMINI~1\LOCALS~1\Temp\FE_revers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ompertz_C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Raw Data"/>
      <sheetName val="El-Badry correction"/>
      <sheetName val="El-Badry (2)"/>
      <sheetName val="Adj. CEB 1, BLYR 1 (2)"/>
      <sheetName val="GOMP (2)"/>
      <sheetName val="Summary ASFRs &amp; TFRs (2)"/>
      <sheetName val="Deadkids correction to CEB"/>
      <sheetName val="Manipulations"/>
      <sheetName val="Adj. CEB 1, BLYR 1"/>
      <sheetName val="Summary ASFRs &amp; TFRs"/>
      <sheetName val="GOMP"/>
      <sheetName val="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V4">
            <v>0</v>
          </cell>
        </row>
        <row r="5">
          <cell r="V5">
            <v>2.828820313291569E-3</v>
          </cell>
        </row>
        <row r="6">
          <cell r="V6">
            <v>1.7220218111561159E-2</v>
          </cell>
        </row>
        <row r="7">
          <cell r="V7">
            <v>3.7969882467608018E-2</v>
          </cell>
        </row>
        <row r="8">
          <cell r="V8">
            <v>6.5031650686778519E-2</v>
          </cell>
        </row>
        <row r="9">
          <cell r="V9">
            <v>9.8023575185855361E-2</v>
          </cell>
        </row>
        <row r="10">
          <cell r="V10">
            <v>0.13739063721012457</v>
          </cell>
        </row>
        <row r="11">
          <cell r="V11">
            <v>0.18277562370487033</v>
          </cell>
        </row>
        <row r="26">
          <cell r="AA26">
            <v>36</v>
          </cell>
          <cell r="AB26">
            <v>0.23556002000000001</v>
          </cell>
          <cell r="AC26">
            <v>223</v>
          </cell>
        </row>
        <row r="27">
          <cell r="AA27">
            <v>37</v>
          </cell>
          <cell r="AB27">
            <v>0.35120604999999999</v>
          </cell>
          <cell r="AC27">
            <v>222</v>
          </cell>
        </row>
        <row r="28">
          <cell r="AA28">
            <v>38</v>
          </cell>
          <cell r="AB28">
            <v>0.25579874000000002</v>
          </cell>
          <cell r="AC28">
            <v>226</v>
          </cell>
        </row>
        <row r="29">
          <cell r="AA29">
            <v>39</v>
          </cell>
          <cell r="AB29">
            <v>0.36016730000000002</v>
          </cell>
          <cell r="AC29">
            <v>252</v>
          </cell>
        </row>
        <row r="30">
          <cell r="AA30">
            <v>40</v>
          </cell>
          <cell r="AB30">
            <v>0.39299674000000001</v>
          </cell>
          <cell r="AC30">
            <v>222</v>
          </cell>
        </row>
        <row r="31">
          <cell r="AA31">
            <v>41</v>
          </cell>
          <cell r="AB31">
            <v>0.44260072</v>
          </cell>
          <cell r="AC31">
            <v>172</v>
          </cell>
        </row>
        <row r="32">
          <cell r="AA32">
            <v>42</v>
          </cell>
          <cell r="AB32">
            <v>0.48064695000000002</v>
          </cell>
          <cell r="AC32">
            <v>195</v>
          </cell>
        </row>
        <row r="33">
          <cell r="AA33">
            <v>43</v>
          </cell>
          <cell r="AB33">
            <v>0.54062270999999995</v>
          </cell>
          <cell r="AC33">
            <v>160</v>
          </cell>
        </row>
        <row r="34">
          <cell r="AA34">
            <v>44</v>
          </cell>
          <cell r="AB34">
            <v>0.32306489999999999</v>
          </cell>
          <cell r="AC34">
            <v>162</v>
          </cell>
        </row>
        <row r="35">
          <cell r="AA35">
            <v>45</v>
          </cell>
          <cell r="AB35">
            <v>0.46572206999999999</v>
          </cell>
          <cell r="AC35">
            <v>176</v>
          </cell>
        </row>
        <row r="36">
          <cell r="AA36">
            <v>46</v>
          </cell>
          <cell r="AB36">
            <v>0.63649986000000003</v>
          </cell>
          <cell r="AC36">
            <v>126</v>
          </cell>
        </row>
        <row r="37">
          <cell r="AA37">
            <v>47</v>
          </cell>
          <cell r="AB37">
            <v>0.51730050000000005</v>
          </cell>
          <cell r="AC37">
            <v>151</v>
          </cell>
        </row>
        <row r="38">
          <cell r="AA38">
            <v>48</v>
          </cell>
          <cell r="AB38">
            <v>0.75751767000000003</v>
          </cell>
          <cell r="AC38">
            <v>122</v>
          </cell>
        </row>
        <row r="39">
          <cell r="AA39">
            <v>49</v>
          </cell>
          <cell r="AB39">
            <v>0.54258373999999998</v>
          </cell>
          <cell r="AC39">
            <v>93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Models"/>
      <sheetName val="Method"/>
      <sheetName val="Charts"/>
    </sheetNames>
    <sheetDataSet>
      <sheetData sheetId="0" refreshError="1"/>
      <sheetData sheetId="1">
        <row r="39">
          <cell r="D39">
            <v>1</v>
          </cell>
        </row>
        <row r="43">
          <cell r="D43">
            <v>2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MP"/>
      <sheetName val="COMPARE"/>
      <sheetName val="ADJUST"/>
      <sheetName val="Feeney adj. TFR"/>
    </sheetNames>
    <sheetDataSet>
      <sheetData sheetId="0">
        <row r="3">
          <cell r="V3" t="str">
            <v xml:space="preserve"> </v>
          </cell>
          <cell r="W3">
            <v>-2.4021090835736705</v>
          </cell>
          <cell r="X3" t="e">
            <v>#N/A</v>
          </cell>
          <cell r="Y3">
            <v>-2.4986293679400342</v>
          </cell>
        </row>
        <row r="4">
          <cell r="V4" t="str">
            <v xml:space="preserve">  F20</v>
          </cell>
          <cell r="W4">
            <v>-1.4501268260865627</v>
          </cell>
          <cell r="X4">
            <v>-1.507615229605147</v>
          </cell>
          <cell r="Y4">
            <v>-1.5444845080549436</v>
          </cell>
        </row>
        <row r="5">
          <cell r="V5" t="str">
            <v xml:space="preserve">  F25</v>
          </cell>
          <cell r="W5">
            <v>-0.74298121534953399</v>
          </cell>
          <cell r="X5">
            <v>-0.87023508247751102</v>
          </cell>
          <cell r="Y5">
            <v>-0.83573248629347074</v>
          </cell>
        </row>
        <row r="6">
          <cell r="V6" t="str">
            <v xml:space="preserve">  F30</v>
          </cell>
          <cell r="W6">
            <v>-3.8167221418934326E-2</v>
          </cell>
          <cell r="X6">
            <v>-0.16344409305232799</v>
          </cell>
          <cell r="Y6">
            <v>-0.12931737803388188</v>
          </cell>
        </row>
        <row r="7">
          <cell r="V7" t="str">
            <v xml:space="preserve">  F35</v>
          </cell>
          <cell r="W7">
            <v>0.83562685790156843</v>
          </cell>
          <cell r="X7">
            <v>0.77821183247006775</v>
          </cell>
          <cell r="Y7">
            <v>0.74646168488943454</v>
          </cell>
        </row>
        <row r="8">
          <cell r="V8" t="str">
            <v xml:space="preserve"> </v>
          </cell>
          <cell r="W8">
            <v>2.1649127615274719</v>
          </cell>
          <cell r="X8" t="e">
            <v>#N/A</v>
          </cell>
          <cell r="Y8">
            <v>2.0787673053852451</v>
          </cell>
        </row>
        <row r="9">
          <cell r="V9" t="str">
            <v xml:space="preserve"> </v>
          </cell>
          <cell r="W9">
            <v>4.4556107747849927</v>
          </cell>
          <cell r="X9" t="e">
            <v>#N/A</v>
          </cell>
          <cell r="Y9">
            <v>4.3746690595502917</v>
          </cell>
        </row>
        <row r="12">
          <cell r="V12" t="str">
            <v xml:space="preserve"> </v>
          </cell>
          <cell r="W12">
            <v>-2.6450203494436626</v>
          </cell>
          <cell r="X12" t="e">
            <v>#N/A</v>
          </cell>
          <cell r="Y12">
            <v>-2.4175489202337466</v>
          </cell>
        </row>
        <row r="13">
          <cell r="V13" t="str">
            <v xml:space="preserve">  P20</v>
          </cell>
          <cell r="W13">
            <v>-1.743792567240362</v>
          </cell>
          <cell r="X13">
            <v>-1.6111279326936219</v>
          </cell>
          <cell r="Y13">
            <v>-1.6445684703685801</v>
          </cell>
        </row>
        <row r="14">
          <cell r="V14" t="str">
            <v xml:space="preserve">  P25</v>
          </cell>
          <cell r="W14">
            <v>-1.0156961788944672</v>
          </cell>
          <cell r="X14">
            <v>-1.0220034711598767</v>
          </cell>
          <cell r="Y14">
            <v>-1.0200823139022515</v>
          </cell>
        </row>
        <row r="15">
          <cell r="V15" t="str">
            <v xml:space="preserve">  P30</v>
          </cell>
          <cell r="W15">
            <v>-0.33548833339317602</v>
          </cell>
          <cell r="X15">
            <v>-0.52730233551108063</v>
          </cell>
          <cell r="Y15">
            <v>-0.4366700214716176</v>
          </cell>
        </row>
        <row r="16">
          <cell r="V16" t="str">
            <v xml:space="preserve">  P35</v>
          </cell>
          <cell r="W16">
            <v>0.43909113247098358</v>
          </cell>
          <cell r="X16">
            <v>0.28679746912635884</v>
          </cell>
          <cell r="Y16">
            <v>0.2276845355042289</v>
          </cell>
        </row>
        <row r="17">
          <cell r="V17" t="str">
            <v xml:space="preserve"> </v>
          </cell>
          <cell r="W17">
            <v>1.5116837766574984</v>
          </cell>
          <cell r="X17" t="e">
            <v>#N/A</v>
          </cell>
          <cell r="Y17">
            <v>1.1476441295132076</v>
          </cell>
        </row>
        <row r="18">
          <cell r="V18" t="str">
            <v xml:space="preserve"> </v>
          </cell>
          <cell r="W18">
            <v>3.2103875700248783</v>
          </cell>
          <cell r="X18" t="e">
            <v>#N/A</v>
          </cell>
          <cell r="Y18">
            <v>2.6046174367215493</v>
          </cell>
        </row>
        <row r="19">
          <cell r="V19" t="str">
            <v xml:space="preserve"> </v>
          </cell>
          <cell r="W19">
            <v>6.0547232610015094</v>
          </cell>
          <cell r="Y19">
            <v>5.0441958933505049</v>
          </cell>
        </row>
        <row r="26">
          <cell r="Y26">
            <v>13.5</v>
          </cell>
          <cell r="Z26">
            <v>3.4942844948396688E-2</v>
          </cell>
          <cell r="AB26" t="str">
            <v>P</v>
          </cell>
          <cell r="AC26">
            <v>4.7745730018919647E-3</v>
          </cell>
          <cell r="AE26">
            <v>3.8700760144216373</v>
          </cell>
          <cell r="AF26" t="str">
            <v>shape:</v>
          </cell>
        </row>
        <row r="27">
          <cell r="Y27">
            <v>17.5</v>
          </cell>
          <cell r="Z27">
            <v>0.21084286445625874</v>
          </cell>
          <cell r="AB27" t="str">
            <v>P</v>
          </cell>
          <cell r="AC27">
            <v>0.21314937495649397</v>
          </cell>
        </row>
        <row r="28">
          <cell r="Y28">
            <v>22.5</v>
          </cell>
          <cell r="Z28">
            <v>0.83731857700906287</v>
          </cell>
          <cell r="AB28" t="str">
            <v>P</v>
          </cell>
          <cell r="AC28">
            <v>0.86191053201360268</v>
          </cell>
          <cell r="AE28">
            <v>3.8700760144216373</v>
          </cell>
          <cell r="AF28" t="str">
            <v>separate</v>
          </cell>
        </row>
        <row r="29">
          <cell r="Y29">
            <v>27.5</v>
          </cell>
          <cell r="Z29">
            <v>1.633351413218336</v>
          </cell>
          <cell r="AB29" t="str">
            <v>P</v>
          </cell>
          <cell r="AC29">
            <v>1.6565527948962453</v>
          </cell>
        </row>
        <row r="30">
          <cell r="Y30">
            <v>32.5</v>
          </cell>
          <cell r="Z30">
            <v>2.509503539898799</v>
          </cell>
          <cell r="AB30" t="str">
            <v>P</v>
          </cell>
          <cell r="AC30">
            <v>2.4327447877779402</v>
          </cell>
        </row>
        <row r="31">
          <cell r="Y31">
            <v>37.5</v>
          </cell>
          <cell r="Z31">
            <v>3.1888325557518113</v>
          </cell>
          <cell r="AB31" t="str">
            <v>P</v>
          </cell>
          <cell r="AC31">
            <v>3.1207792602208806</v>
          </cell>
        </row>
        <row r="32">
          <cell r="Y32">
            <v>42.5</v>
          </cell>
          <cell r="Z32">
            <v>3.7306010413349315</v>
          </cell>
          <cell r="AB32" t="str">
            <v>P</v>
          </cell>
          <cell r="AC32">
            <v>3.6391032315912129</v>
          </cell>
        </row>
        <row r="33">
          <cell r="Y33">
            <v>47.5</v>
          </cell>
          <cell r="Z33">
            <v>4.0716709951667305</v>
          </cell>
          <cell r="AB33" t="str">
            <v>P</v>
          </cell>
          <cell r="AC33">
            <v>3.8454467289171261</v>
          </cell>
        </row>
        <row r="35">
          <cell r="Y35">
            <v>14.5</v>
          </cell>
          <cell r="Z35">
            <v>5.8586610577897949E-3</v>
          </cell>
          <cell r="AB35" t="str">
            <v>F</v>
          </cell>
          <cell r="AC35">
            <v>1.6253744519433818E-3</v>
          </cell>
          <cell r="AE35">
            <v>2.8700760144216373</v>
          </cell>
          <cell r="AF35" t="str">
            <v>level:</v>
          </cell>
        </row>
        <row r="36">
          <cell r="Y36">
            <v>19.5</v>
          </cell>
          <cell r="Z36">
            <v>0.1626223251164173</v>
          </cell>
          <cell r="AB36" t="str">
            <v>F</v>
          </cell>
          <cell r="AC36">
            <v>0.15930721495654426</v>
          </cell>
        </row>
        <row r="37">
          <cell r="Y37">
            <v>24.5</v>
          </cell>
          <cell r="Z37">
            <v>0.53281715315856693</v>
          </cell>
          <cell r="AB37" t="str">
            <v>F</v>
          </cell>
          <cell r="AC37">
            <v>0.54574423789689863</v>
          </cell>
          <cell r="AE37">
            <v>2.8700760144216373</v>
          </cell>
          <cell r="AF37" t="str">
            <v>F 15 to 35</v>
          </cell>
        </row>
        <row r="38">
          <cell r="Y38">
            <v>29.5</v>
          </cell>
          <cell r="Z38">
            <v>0.94973188784006068</v>
          </cell>
          <cell r="AB38" t="str">
            <v>F</v>
          </cell>
          <cell r="AC38">
            <v>0.95388967737444674</v>
          </cell>
        </row>
        <row r="39">
          <cell r="Y39">
            <v>34.5</v>
          </cell>
          <cell r="Z39">
            <v>1.3100528095079462</v>
          </cell>
          <cell r="AB39" t="str">
            <v>F</v>
          </cell>
          <cell r="AC39">
            <v>1.3016641393600896</v>
          </cell>
        </row>
        <row r="40">
          <cell r="Y40">
            <v>39.5</v>
          </cell>
          <cell r="Z40">
            <v>1.5599895984919026</v>
          </cell>
          <cell r="AB40" t="str">
            <v>F</v>
          </cell>
          <cell r="AC40">
            <v>1.5587554791311002</v>
          </cell>
        </row>
        <row r="41">
          <cell r="Y41">
            <v>44.5</v>
          </cell>
          <cell r="Z41">
            <v>1.7054253960153094</v>
          </cell>
          <cell r="AB41" t="str">
            <v>F</v>
          </cell>
          <cell r="AC41">
            <v>1.688054517008271</v>
          </cell>
        </row>
        <row r="42">
          <cell r="Y42">
            <v>49.5</v>
          </cell>
          <cell r="Z42">
            <v>1.7816517240609606</v>
          </cell>
          <cell r="AB42" t="str">
            <v>F</v>
          </cell>
          <cell r="AC42">
            <v>1.7084519866900585</v>
          </cell>
        </row>
        <row r="44">
          <cell r="Y44">
            <v>13.504003814440011</v>
          </cell>
          <cell r="AA44" t="str">
            <v xml:space="preserve"> </v>
          </cell>
        </row>
        <row r="45">
          <cell r="Y45">
            <v>14.5</v>
          </cell>
          <cell r="AA45" t="str">
            <v xml:space="preserve"> </v>
          </cell>
        </row>
        <row r="46">
          <cell r="Y46">
            <v>17.94764765779551</v>
          </cell>
          <cell r="AA46" t="str">
            <v xml:space="preserve"> </v>
          </cell>
        </row>
        <row r="47">
          <cell r="Y47">
            <v>19.5</v>
          </cell>
          <cell r="AA47" t="str">
            <v xml:space="preserve"> </v>
          </cell>
        </row>
        <row r="48">
          <cell r="Y48">
            <v>22.410865210263967</v>
          </cell>
          <cell r="AA48" t="str">
            <v xml:space="preserve"> </v>
          </cell>
        </row>
        <row r="49">
          <cell r="Y49">
            <v>24.5</v>
          </cell>
          <cell r="AA49" t="str">
            <v xml:space="preserve"> </v>
          </cell>
          <cell r="AE49">
            <v>2.3700760144216373</v>
          </cell>
          <cell r="AF49" t="str">
            <v>P 15 to 35</v>
          </cell>
        </row>
        <row r="50">
          <cell r="Y50">
            <v>27.445027935971265</v>
          </cell>
          <cell r="AA50" t="str">
            <v xml:space="preserve"> </v>
          </cell>
        </row>
        <row r="51">
          <cell r="Y51">
            <v>29.5</v>
          </cell>
          <cell r="AA51" t="str">
            <v xml:space="preserve"> </v>
          </cell>
        </row>
        <row r="52">
          <cell r="Y52">
            <v>32.517785477812403</v>
          </cell>
          <cell r="AA52" t="str">
            <v xml:space="preserve"> </v>
          </cell>
        </row>
        <row r="53">
          <cell r="Y53">
            <v>34.5</v>
          </cell>
          <cell r="AA53" t="str">
            <v xml:space="preserve"> </v>
          </cell>
        </row>
        <row r="54">
          <cell r="Y54">
            <v>37.544235773557418</v>
          </cell>
          <cell r="AA54" t="str">
            <v xml:space="preserve"> </v>
          </cell>
        </row>
        <row r="55">
          <cell r="Y55">
            <v>39.5</v>
          </cell>
          <cell r="AA55" t="str">
            <v xml:space="preserve"> </v>
          </cell>
        </row>
        <row r="56">
          <cell r="Y56">
            <v>42.536611047768147</v>
          </cell>
          <cell r="AA56" t="str">
            <v xml:space="preserve"> </v>
          </cell>
        </row>
        <row r="57">
          <cell r="Y57">
            <v>44.5</v>
          </cell>
          <cell r="AA57" t="str">
            <v xml:space="preserve"> </v>
          </cell>
        </row>
        <row r="58">
          <cell r="Y58">
            <v>47.242548778134008</v>
          </cell>
          <cell r="AA58" t="str">
            <v xml:space="preserve"> </v>
          </cell>
        </row>
        <row r="59">
          <cell r="Y59">
            <v>49.5</v>
          </cell>
          <cell r="AA59" t="str">
            <v xml:space="preserve"> </v>
          </cell>
        </row>
        <row r="60">
          <cell r="Y60">
            <v>51.500000000000007</v>
          </cell>
          <cell r="AA60" t="str">
            <v xml:space="preserve"> 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mographicestimation.iussp.org/content/reverse-survival-method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54"/>
  <sheetViews>
    <sheetView showGridLines="0" topLeftCell="A9" zoomScaleNormal="100" workbookViewId="0">
      <selection activeCell="B18" sqref="B18:B22"/>
    </sheetView>
  </sheetViews>
  <sheetFormatPr defaultColWidth="8.90625" defaultRowHeight="15" x14ac:dyDescent="0.25"/>
  <cols>
    <col min="1" max="1" width="3.1796875" style="57" customWidth="1"/>
    <col min="2" max="2" width="74.81640625" style="54" customWidth="1"/>
    <col min="3" max="3" width="19.6328125" style="57" customWidth="1"/>
    <col min="4" max="4" width="8.453125" style="57" customWidth="1"/>
    <col min="5" max="5" width="9.81640625" style="58" customWidth="1"/>
    <col min="6" max="6" width="9.81640625" style="57" customWidth="1"/>
    <col min="7" max="7" width="8.90625" style="59"/>
    <col min="8" max="8" width="11.453125" style="59" customWidth="1"/>
    <col min="9" max="9" width="11.36328125" style="59" customWidth="1"/>
    <col min="10" max="16384" width="8.90625" style="59"/>
  </cols>
  <sheetData>
    <row r="1" spans="1:6" s="56" customFormat="1" ht="29.25" customHeight="1" x14ac:dyDescent="0.3">
      <c r="A1" s="169" t="s">
        <v>80</v>
      </c>
      <c r="B1" s="170"/>
      <c r="C1" s="54"/>
      <c r="D1" s="54"/>
      <c r="E1" s="55"/>
      <c r="F1" s="54"/>
    </row>
    <row r="3" spans="1:6" x14ac:dyDescent="0.25">
      <c r="A3" s="171" t="s">
        <v>82</v>
      </c>
      <c r="B3" s="171"/>
    </row>
    <row r="4" spans="1:6" x14ac:dyDescent="0.25">
      <c r="A4" s="186" t="s">
        <v>25</v>
      </c>
      <c r="B4" s="187"/>
      <c r="C4" s="187"/>
    </row>
    <row r="6" spans="1:6" ht="91.5" customHeight="1" x14ac:dyDescent="0.25">
      <c r="A6" s="172" t="s">
        <v>85</v>
      </c>
      <c r="B6" s="173"/>
      <c r="F6" s="60"/>
    </row>
    <row r="8" spans="1:6" ht="15" customHeight="1" thickBot="1" x14ac:dyDescent="0.35">
      <c r="A8" s="61" t="s">
        <v>81</v>
      </c>
    </row>
    <row r="9" spans="1:6" ht="30" x14ac:dyDescent="0.3">
      <c r="A9" s="62">
        <v>1</v>
      </c>
      <c r="B9" s="63" t="s">
        <v>86</v>
      </c>
      <c r="C9" s="64" t="s">
        <v>26</v>
      </c>
      <c r="D9" s="174" t="s">
        <v>27</v>
      </c>
      <c r="E9" s="174"/>
      <c r="F9" s="175"/>
    </row>
    <row r="10" spans="1:6" ht="15" customHeight="1" x14ac:dyDescent="0.25">
      <c r="A10" s="62"/>
      <c r="C10" s="65"/>
      <c r="D10" s="178"/>
      <c r="E10" s="178"/>
      <c r="F10" s="179"/>
    </row>
    <row r="11" spans="1:6" ht="15" customHeight="1" thickBot="1" x14ac:dyDescent="0.3">
      <c r="A11" s="54">
        <v>2</v>
      </c>
      <c r="B11" s="54" t="s">
        <v>76</v>
      </c>
      <c r="C11" s="145" t="s">
        <v>28</v>
      </c>
      <c r="D11" s="176">
        <v>39510</v>
      </c>
      <c r="E11" s="176"/>
      <c r="F11" s="177"/>
    </row>
    <row r="12" spans="1:6" x14ac:dyDescent="0.25">
      <c r="A12" s="62"/>
      <c r="E12" s="57"/>
    </row>
    <row r="13" spans="1:6" x14ac:dyDescent="0.25">
      <c r="A13" s="62"/>
      <c r="E13" s="57"/>
    </row>
    <row r="14" spans="1:6" s="66" customFormat="1" ht="16.2" thickBot="1" x14ac:dyDescent="0.35">
      <c r="B14" s="13"/>
      <c r="C14" s="67" t="s">
        <v>31</v>
      </c>
      <c r="D14" s="13"/>
      <c r="E14" s="13"/>
      <c r="F14" s="13"/>
    </row>
    <row r="15" spans="1:6" ht="15.6" x14ac:dyDescent="0.3">
      <c r="A15" s="148">
        <v>3</v>
      </c>
      <c r="B15" s="54" t="s">
        <v>87</v>
      </c>
      <c r="C15" s="68"/>
      <c r="D15" s="180" t="s">
        <v>29</v>
      </c>
      <c r="E15" s="180"/>
      <c r="F15" s="181"/>
    </row>
    <row r="16" spans="1:6" x14ac:dyDescent="0.25">
      <c r="A16" s="9"/>
      <c r="C16" s="65"/>
      <c r="D16" s="167" t="s">
        <v>41</v>
      </c>
      <c r="E16" s="167"/>
      <c r="F16" s="168"/>
    </row>
    <row r="17" spans="1:6" ht="15" customHeight="1" x14ac:dyDescent="0.25">
      <c r="A17" s="9"/>
      <c r="B17" s="59"/>
      <c r="C17" s="37" t="s">
        <v>34</v>
      </c>
      <c r="D17" s="167" t="s">
        <v>48</v>
      </c>
      <c r="E17" s="167"/>
      <c r="F17" s="168"/>
    </row>
    <row r="18" spans="1:6" ht="15.75" customHeight="1" x14ac:dyDescent="0.25">
      <c r="B18" s="165" t="s">
        <v>88</v>
      </c>
      <c r="C18" s="31"/>
      <c r="D18" s="32"/>
      <c r="E18" s="32"/>
      <c r="F18" s="33"/>
    </row>
    <row r="19" spans="1:6" s="57" customFormat="1" ht="15.75" customHeight="1" x14ac:dyDescent="0.3">
      <c r="B19" s="165"/>
      <c r="C19" s="69"/>
      <c r="D19" s="182" t="s">
        <v>30</v>
      </c>
      <c r="E19" s="182"/>
      <c r="F19" s="183"/>
    </row>
    <row r="20" spans="1:6" s="57" customFormat="1" ht="15.75" customHeight="1" x14ac:dyDescent="0.3">
      <c r="B20" s="165"/>
      <c r="C20" s="65"/>
      <c r="D20" s="121" t="s">
        <v>8</v>
      </c>
      <c r="E20" s="121" t="s">
        <v>9</v>
      </c>
      <c r="F20" s="122" t="s">
        <v>10</v>
      </c>
    </row>
    <row r="21" spans="1:6" s="57" customFormat="1" ht="15.75" customHeight="1" x14ac:dyDescent="0.25">
      <c r="B21" s="165"/>
      <c r="C21" s="65" t="str">
        <f>IF(Type_source1=2,"儿童期 α   ","5q0            ")</f>
        <v xml:space="preserve">儿童期 α   </v>
      </c>
      <c r="D21" s="128">
        <v>0</v>
      </c>
      <c r="E21" s="129">
        <v>0.2165</v>
      </c>
      <c r="F21" s="130">
        <v>0.3533</v>
      </c>
    </row>
    <row r="22" spans="1:6" s="57" customFormat="1" ht="27.75" customHeight="1" x14ac:dyDescent="0.25">
      <c r="B22" s="165"/>
      <c r="C22" s="65" t="s">
        <v>60</v>
      </c>
      <c r="D22" s="131">
        <v>1</v>
      </c>
      <c r="E22" s="132">
        <v>1.0979000000000001</v>
      </c>
      <c r="F22" s="133">
        <v>1.1722999999999999</v>
      </c>
    </row>
    <row r="23" spans="1:6" s="57" customFormat="1" ht="15.75" customHeight="1" x14ac:dyDescent="0.3">
      <c r="B23" s="123"/>
      <c r="C23" s="65" t="str">
        <f>IF(Type_source1=2,"求得的 5q0    ","")</f>
        <v xml:space="preserve">求得的 5q0    </v>
      </c>
      <c r="D23" s="127">
        <f>1-1/(1+EXP(2*(D21+D22*Models!$I$8)))</f>
        <v>8.7499999999999911E-2</v>
      </c>
      <c r="E23" s="134">
        <f>1-1/(1+EXP(2*(E21+E22*Models!$I$8)))</f>
        <v>0.1051676472705706</v>
      </c>
      <c r="F23" s="135">
        <f>1-1/(1+EXP(2*(F21+F22*Models!$I$8)))</f>
        <v>0.11487186448625997</v>
      </c>
    </row>
    <row r="24" spans="1:6" s="57" customFormat="1" ht="33" customHeight="1" x14ac:dyDescent="0.3">
      <c r="B24" s="165" t="s">
        <v>89</v>
      </c>
      <c r="C24" s="70"/>
      <c r="D24" s="34"/>
      <c r="E24" s="34"/>
      <c r="F24" s="35"/>
    </row>
    <row r="25" spans="1:6" s="57" customFormat="1" ht="33.75" customHeight="1" x14ac:dyDescent="0.25">
      <c r="B25" s="188"/>
      <c r="C25" s="65" t="str">
        <f>IF(Type_source1=2,"成年期 α     ","45q15         ")</f>
        <v xml:space="preserve">成年期 α     </v>
      </c>
      <c r="D25" s="128">
        <v>0</v>
      </c>
      <c r="E25" s="129">
        <v>8.1500000000000003E-2</v>
      </c>
      <c r="F25" s="130">
        <v>-3.0999999999999999E-3</v>
      </c>
    </row>
    <row r="26" spans="1:6" s="57" customFormat="1" ht="24.75" customHeight="1" x14ac:dyDescent="0.25">
      <c r="B26" s="188"/>
      <c r="C26" s="143" t="str">
        <f>"成年期 β       "</f>
        <v xml:space="preserve">成年期 β       </v>
      </c>
      <c r="D26" s="131">
        <v>1</v>
      </c>
      <c r="E26" s="132">
        <v>0.96899999999999997</v>
      </c>
      <c r="F26" s="133">
        <v>0.86729999999999996</v>
      </c>
    </row>
    <row r="27" spans="1:6" s="57" customFormat="1" ht="34.5" customHeight="1" thickBot="1" x14ac:dyDescent="0.35">
      <c r="A27" s="62"/>
      <c r="B27" s="188"/>
      <c r="C27" s="125" t="str">
        <f>IF(Type_source1=2,"求得的45q15  ","")</f>
        <v xml:space="preserve">求得的45q15  </v>
      </c>
      <c r="D27" s="136">
        <f>1-(1+EXP(2*(D25+D26*Models!$I$16)))/(1+EXP(2*(D25+D26*Models!$I$25)))</f>
        <v>0.18962731758784035</v>
      </c>
      <c r="E27" s="137">
        <f>1-(1+EXP(2*(E25+E26*Models!$I$16)))/(1+EXP(2*(E25+E26*Models!$I$25)))</f>
        <v>0.21472093916745461</v>
      </c>
      <c r="F27" s="138">
        <f>1-(1+EXP(2*(F25+F26*Models!$I$16)))/(1+EXP(2*(F25+F26*Models!$I$25)))</f>
        <v>0.19360795689901156</v>
      </c>
    </row>
    <row r="28" spans="1:6" s="57" customFormat="1" x14ac:dyDescent="0.25">
      <c r="A28" s="62"/>
      <c r="B28" s="124"/>
      <c r="C28" s="9"/>
      <c r="D28" s="9"/>
      <c r="E28" s="9"/>
      <c r="F28" s="9"/>
    </row>
    <row r="29" spans="1:6" s="57" customFormat="1" ht="16.2" thickBot="1" x14ac:dyDescent="0.35">
      <c r="B29" s="126"/>
      <c r="C29" s="67" t="s">
        <v>32</v>
      </c>
      <c r="D29" s="67"/>
      <c r="E29" s="9"/>
      <c r="F29" s="9"/>
    </row>
    <row r="30" spans="1:6" s="57" customFormat="1" x14ac:dyDescent="0.25">
      <c r="A30" s="57">
        <v>4</v>
      </c>
      <c r="B30" s="165" t="s">
        <v>91</v>
      </c>
      <c r="C30" s="36" t="s">
        <v>54</v>
      </c>
      <c r="D30" s="184" t="s">
        <v>53</v>
      </c>
      <c r="E30" s="184"/>
      <c r="F30" s="185"/>
    </row>
    <row r="31" spans="1:6" s="57" customFormat="1" ht="15" customHeight="1" x14ac:dyDescent="0.25">
      <c r="B31" s="166"/>
      <c r="C31" s="37" t="s">
        <v>33</v>
      </c>
      <c r="D31" s="167" t="s">
        <v>49</v>
      </c>
      <c r="E31" s="167"/>
      <c r="F31" s="168"/>
    </row>
    <row r="32" spans="1:6" s="57" customFormat="1" ht="15" customHeight="1" x14ac:dyDescent="0.25">
      <c r="B32" s="166"/>
      <c r="C32" s="31"/>
      <c r="D32" s="32"/>
      <c r="E32" s="32"/>
      <c r="F32" s="33"/>
    </row>
    <row r="33" spans="1:6" x14ac:dyDescent="0.25">
      <c r="B33" s="166"/>
      <c r="C33" s="31"/>
      <c r="D33" s="34" t="s">
        <v>61</v>
      </c>
      <c r="E33" s="117">
        <v>39264</v>
      </c>
      <c r="F33" s="118">
        <v>35612</v>
      </c>
    </row>
    <row r="34" spans="1:6" x14ac:dyDescent="0.25">
      <c r="B34" s="166"/>
      <c r="C34" s="37"/>
      <c r="D34" s="34" t="str">
        <f>IF(Models!$D$42=1,"10-14","Alpha")</f>
        <v>10-14</v>
      </c>
      <c r="E34" s="139">
        <v>0</v>
      </c>
      <c r="F34" s="140">
        <v>0</v>
      </c>
    </row>
    <row r="35" spans="1:6" x14ac:dyDescent="0.25">
      <c r="B35" s="166"/>
      <c r="C35" s="37"/>
      <c r="D35" s="34" t="str">
        <f>IF(Models!$D$42=1,"15-19","Beta")</f>
        <v>15-19</v>
      </c>
      <c r="E35" s="139">
        <v>5.3338000000000003E-2</v>
      </c>
      <c r="F35" s="140">
        <v>4.1770000000000002E-2</v>
      </c>
    </row>
    <row r="36" spans="1:6" x14ac:dyDescent="0.25">
      <c r="B36" s="166"/>
      <c r="C36" s="71"/>
      <c r="D36" s="34" t="str">
        <f>IF(Models!$D$42=1,"20-24","")</f>
        <v>20-24</v>
      </c>
      <c r="E36" s="139">
        <v>0.197406</v>
      </c>
      <c r="F36" s="140">
        <v>0.15353899999999998</v>
      </c>
    </row>
    <row r="37" spans="1:6" x14ac:dyDescent="0.25">
      <c r="B37" s="166"/>
      <c r="C37" s="71"/>
      <c r="D37" s="34" t="str">
        <f>IF(Models!$D$42=1,"25-29","")</f>
        <v>25-29</v>
      </c>
      <c r="E37" s="139">
        <v>0.21435499999999999</v>
      </c>
      <c r="F37" s="140">
        <v>0.14823500000000001</v>
      </c>
    </row>
    <row r="38" spans="1:6" x14ac:dyDescent="0.25">
      <c r="B38" s="166"/>
      <c r="C38" s="71"/>
      <c r="D38" s="34" t="str">
        <f>IF(Models!$D$42=1,"30-34","")</f>
        <v>30-34</v>
      </c>
      <c r="E38" s="139">
        <v>0.183582</v>
      </c>
      <c r="F38" s="140">
        <v>0.111842</v>
      </c>
    </row>
    <row r="39" spans="1:6" x14ac:dyDescent="0.25">
      <c r="C39" s="71"/>
      <c r="D39" s="34" t="str">
        <f>IF(Models!$D$42=1,"35-39","")</f>
        <v>35-39</v>
      </c>
      <c r="E39" s="139">
        <v>0.13322900000000001</v>
      </c>
      <c r="F39" s="140">
        <v>7.0805000000000007E-2</v>
      </c>
    </row>
    <row r="40" spans="1:6" x14ac:dyDescent="0.25">
      <c r="C40" s="71"/>
      <c r="D40" s="34" t="str">
        <f>IF(Models!$D$42=1,"40-44","")</f>
        <v>40-44</v>
      </c>
      <c r="E40" s="139">
        <v>6.7611000000000004E-2</v>
      </c>
      <c r="F40" s="140">
        <v>3.0114999999999999E-2</v>
      </c>
    </row>
    <row r="41" spans="1:6" ht="15.6" thickBot="1" x14ac:dyDescent="0.3">
      <c r="C41" s="72"/>
      <c r="D41" s="38" t="str">
        <f>IF(Models!$D$42=1,"45-49","")</f>
        <v>45-49</v>
      </c>
      <c r="E41" s="141">
        <v>1.3419E-2</v>
      </c>
      <c r="F41" s="142">
        <v>3.2339999999999999E-3</v>
      </c>
    </row>
    <row r="42" spans="1:6" ht="15.6" x14ac:dyDescent="0.3">
      <c r="A42" s="61" t="s">
        <v>90</v>
      </c>
    </row>
    <row r="43" spans="1:6" ht="38.25" customHeight="1" x14ac:dyDescent="0.25">
      <c r="A43" s="62">
        <v>5</v>
      </c>
      <c r="B43" s="63" t="s">
        <v>77</v>
      </c>
    </row>
    <row r="44" spans="1:6" x14ac:dyDescent="0.25">
      <c r="A44" s="62"/>
      <c r="B44" s="73"/>
    </row>
    <row r="45" spans="1:6" ht="30.6" x14ac:dyDescent="0.25">
      <c r="A45" s="62">
        <v>6</v>
      </c>
      <c r="B45" s="54" t="s">
        <v>79</v>
      </c>
    </row>
    <row r="46" spans="1:6" x14ac:dyDescent="0.25">
      <c r="A46" s="62"/>
      <c r="B46" s="73"/>
    </row>
    <row r="47" spans="1:6" ht="15.6" x14ac:dyDescent="0.3">
      <c r="A47" s="61" t="s">
        <v>57</v>
      </c>
    </row>
    <row r="48" spans="1:6" ht="15.6" x14ac:dyDescent="0.25">
      <c r="B48" s="63" t="s">
        <v>78</v>
      </c>
    </row>
    <row r="49" spans="3:6" x14ac:dyDescent="0.25">
      <c r="C49" s="59"/>
      <c r="D49" s="59"/>
      <c r="E49" s="59"/>
      <c r="F49" s="59"/>
    </row>
    <row r="50" spans="3:6" x14ac:dyDescent="0.25">
      <c r="C50" s="59"/>
      <c r="D50" s="59"/>
      <c r="E50" s="59"/>
      <c r="F50" s="59"/>
    </row>
    <row r="51" spans="3:6" x14ac:dyDescent="0.25">
      <c r="C51" s="59"/>
      <c r="D51" s="59"/>
      <c r="E51" s="59"/>
      <c r="F51" s="59"/>
    </row>
    <row r="52" spans="3:6" x14ac:dyDescent="0.25">
      <c r="C52" s="59"/>
      <c r="D52" s="59"/>
      <c r="E52" s="59"/>
      <c r="F52" s="59"/>
    </row>
    <row r="53" spans="3:6" x14ac:dyDescent="0.25">
      <c r="C53" s="59"/>
      <c r="D53" s="59"/>
      <c r="E53" s="59"/>
      <c r="F53" s="59"/>
    </row>
    <row r="54" spans="3:6" x14ac:dyDescent="0.25">
      <c r="C54" s="59"/>
      <c r="D54" s="59"/>
      <c r="E54" s="59"/>
      <c r="F54" s="59"/>
    </row>
  </sheetData>
  <sheetProtection selectLockedCells="1"/>
  <mergeCells count="16">
    <mergeCell ref="B18:B22"/>
    <mergeCell ref="B30:B38"/>
    <mergeCell ref="D17:F17"/>
    <mergeCell ref="D31:F31"/>
    <mergeCell ref="A1:B1"/>
    <mergeCell ref="A3:B3"/>
    <mergeCell ref="A6:B6"/>
    <mergeCell ref="D9:F9"/>
    <mergeCell ref="D11:F11"/>
    <mergeCell ref="D10:F10"/>
    <mergeCell ref="D15:F15"/>
    <mergeCell ref="D19:F19"/>
    <mergeCell ref="D16:F16"/>
    <mergeCell ref="D30:F30"/>
    <mergeCell ref="A4:C4"/>
    <mergeCell ref="B24:B27"/>
  </mergeCells>
  <phoneticPr fontId="35" type="noConversion"/>
  <conditionalFormatting sqref="E36:F41">
    <cfRule type="expression" dxfId="5" priority="7">
      <formula>Type_Source2=2</formula>
    </cfRule>
  </conditionalFormatting>
  <conditionalFormatting sqref="F33:F41">
    <cfRule type="expression" dxfId="4" priority="5">
      <formula>N_Series=1</formula>
    </cfRule>
  </conditionalFormatting>
  <conditionalFormatting sqref="D23:F23">
    <cfRule type="expression" dxfId="3" priority="3">
      <formula>Type_source1=1</formula>
    </cfRule>
  </conditionalFormatting>
  <conditionalFormatting sqref="D27:F27">
    <cfRule type="expression" dxfId="2" priority="2">
      <formula>Type_source1=1</formula>
    </cfRule>
  </conditionalFormatting>
  <conditionalFormatting sqref="D27:F27">
    <cfRule type="expression" dxfId="1" priority="1">
      <formula>Type_source1=1</formula>
    </cfRule>
  </conditionalFormatting>
  <dataValidations xWindow="1001" yWindow="442" count="16">
    <dataValidation type="date" allowBlank="1" showInputMessage="1" showErrorMessage="1" error="Enter date of earlier series of rates _x000a_in format DD/MM/YYYY  here" promptTitle="Date input" prompt="Please input the date using the default date format on your computer." sqref="F33">
      <formula1>1</formula1>
      <formula2>E33</formula2>
    </dataValidation>
    <dataValidation type="decimal" allowBlank="1" showInputMessage="1" showErrorMessage="1" error="beta should lie in the range 0.6 to 1.4." sqref="D26:F26 D22:F22">
      <formula1>0.6</formula1>
      <formula2>1.4</formula2>
    </dataValidation>
    <dataValidation type="decimal" allowBlank="1" showInputMessage="1" showErrorMessage="1" error="Enter appropriate numeric value" sqref="F34">
      <formula1>-0.3</formula1>
      <formula2>1</formula2>
    </dataValidation>
    <dataValidation type="date" showInputMessage="1" showErrorMessage="1" error="Enter date of later or only series of fertility rates in format DD/MM/YYYY here_x000a_" promptTitle="Date input" prompt="Please input the date using the default date format on your computer." sqref="E33">
      <formula1>1</formula1>
      <formula2>54788</formula2>
    </dataValidation>
    <dataValidation type="decimal" allowBlank="1" showInputMessage="1" showErrorMessage="1" error="Enter fertility rates per woman in the range 0 to1." sqref="E36:F41">
      <formula1>0</formula1>
      <formula2>1</formula2>
    </dataValidation>
    <dataValidation type="decimal" allowBlank="1" showInputMessage="1" showErrorMessage="1" error="Enter appropriate numeric value" sqref="F35">
      <formula1>0</formula1>
      <formula2>1.25</formula2>
    </dataValidation>
    <dataValidation type="decimal" showInputMessage="1" showErrorMessage="1" error="Enter appropriate numeric value" sqref="E34">
      <formula1>-0.3</formula1>
      <formula2>1</formula2>
    </dataValidation>
    <dataValidation type="decimal" showInputMessage="1" showErrorMessage="1" error="Enter appropriate numeric value" sqref="E35">
      <formula1>0</formula1>
      <formula2>1.25</formula2>
    </dataValidation>
    <dataValidation type="list" showInputMessage="1" showErrorMessage="1" promptTitle="Number of series" prompt="Choose whether the fertility schedule is to be based on a single fertility schedule (assuming constant shape), or interpolated between two schedules for different points in time." sqref="D30:F30">
      <formula1>Series</formula1>
    </dataValidation>
    <dataValidation type="list" showInputMessage="1" showErrorMessage="1" promptTitle="Source of data" prompt="You may define the fertility schedule(s) either by setting values of alpha (range -0.5 to 0.5) and beta (range 0.65 to 1.5) that define a relational Gompertz model, or by pasting in age-specific fertility rates (range 0 to 1) for each age group." sqref="D31:F31">
      <formula1>Source2</formula1>
    </dataValidation>
    <dataValidation type="decimal" allowBlank="1" showInputMessage="1" showErrorMessage="1" error="Enter a postive number &lt;1000." sqref="D25:F25">
      <formula1>-1.5</formula1>
      <formula2>1</formula2>
    </dataValidation>
    <dataValidation type="date" operator="greaterThanOrEqual" allowBlank="1" showInputMessage="1" showErrorMessage="1" error="Please enter a valid date in the format DD/MM/YYYY" promptTitle="Date Input" prompt="Please input the date using the default date format on your computer." sqref="D11:F11">
      <formula1>1</formula1>
    </dataValidation>
    <dataValidation type="list" showInputMessage="1" showErrorMessage="1" promptTitle="Choice of standard life table" prompt="Choose the standard pattern of mortality to be used. If &quot;Other&quot; is selected, values for the logits must be pasted in cells G4:G26 of the 'Models' sheet." sqref="D16:F16">
      <formula1>Model_LTs</formula1>
    </dataValidation>
    <dataValidation type="list" showDropDown="1" showInputMessage="1" showErrorMessage="1" sqref="A4:C4">
      <formula1>"http://demographicestimation.iussp.org/content/reverse-survival-methods"</formula1>
    </dataValidation>
    <dataValidation type="decimal" allowBlank="1" showInputMessage="1" showErrorMessage="1" error="Enter appropriate numerical value" sqref="D21:F21">
      <formula1>-1.5</formula1>
      <formula2>1</formula2>
    </dataValidation>
    <dataValidation type="list" showInputMessage="1" showErrorMessage="1" promptTitle="Source of data" prompt="You may define the mortality schedule(s) by inputting either probabilities of dying in childhood and adulthood (range 0 to 1) or values for alpha, the level parameter of a logit relational model life table system based on your standard (range -1.5 to 1)." sqref="D17:F17">
      <formula1>Source1</formula1>
    </dataValidation>
  </dataValidations>
  <hyperlinks>
    <hyperlink ref="A4" r:id="rId1"/>
  </hyperlinks>
  <pageMargins left="0.7" right="0.7" top="0.75" bottom="0.75" header="0.3" footer="0.3"/>
  <pageSetup paperSize="9" orientation="portrait" r:id="rId2"/>
  <cellWatches>
    <cellWatch r="E35"/>
  </cellWatches>
  <ignoredErrors>
    <ignoredError sqref="F20 D34" twoDigitTextYear="1"/>
  </ignoredErrors>
  <extLst>
    <ext xmlns:x14="http://schemas.microsoft.com/office/spreadsheetml/2009/9/main" uri="{CCE6A557-97BC-4b89-ADB6-D9C93CAAB3DF}">
      <x14:dataValidations xmlns:xm="http://schemas.microsoft.com/office/excel/2006/main" xWindow="1001" yWindow="442" count="6">
        <x14:dataValidation type="list" showInputMessage="1" showErrorMessage="1" promptTitle="Mortality table" prompt="Chose the standard pattern of mortality to be used. If &quot;Other&quot; is selected, values must be pasted in cells AR4:AR24 of the Method sheet">
          <x14:formula1>
            <xm:f>Models!$C$32:$C$37</xm:f>
          </x14:formula1>
          <xm:sqref>D16:F16</xm:sqref>
        </x14:dataValidation>
        <x14:dataValidation type="list" allowBlank="1" showInputMessage="1" showErrorMessage="1" promptTitle="Number of series" prompt="Choose whether the fertility schedule is to be based on a single fertility schedule (assuming constant shape), or interpolated between two schedules at different points in time.">
          <x14:formula1>
            <xm:f>Models!$C$47:$C$48</xm:f>
          </x14:formula1>
          <xm:sqref>D30:F30</xm:sqref>
        </x14:dataValidation>
        <x14:dataValidation type="list" allowBlank="1" showInputMessage="1" showErrorMessage="1" prompt="You may define the fertility schedule(s) to be used either by setting the values of alpha and beta resulting from application of a relational Gompertz model, or by pasting in age-specific fertility rates applicable to the date(s) to which the rates apply.">
          <x14:formula1>
            <xm:f>Method!#REF!</xm:f>
          </x14:formula1>
          <xm:sqref>D31:F31</xm:sqref>
        </x14:dataValidation>
        <x14:dataValidation type="list" allowBlank="1" showInputMessage="1" showErrorMessage="1">
          <x14:formula1>
            <xm:f>Models!C43:C44</xm:f>
          </x14:formula1>
          <xm:sqref>D31:F31</xm:sqref>
        </x14:dataValidation>
        <x14:dataValidation type="list" allowBlank="1" showInputMessage="1" showErrorMessage="1">
          <x14:formula1>
            <xm:f>Models!C47:C48</xm:f>
          </x14:formula1>
          <xm:sqref>D30:F30</xm:sqref>
        </x14:dataValidation>
        <x14:dataValidation type="list" allowBlank="1" showInputMessage="1" showErrorMessage="1">
          <x14:formula1>
            <xm:f>Models!B2:G2</xm:f>
          </x14:formula1>
          <xm:sqref>D16:F16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7"/>
  <sheetViews>
    <sheetView topLeftCell="A22" workbookViewId="0">
      <selection activeCell="O15" sqref="O15"/>
    </sheetView>
  </sheetViews>
  <sheetFormatPr defaultRowHeight="15" x14ac:dyDescent="0.25"/>
  <cols>
    <col min="1" max="1" width="5.81640625" customWidth="1"/>
    <col min="2" max="2" width="8.36328125" customWidth="1"/>
    <col min="3" max="3" width="7.90625" customWidth="1"/>
    <col min="4" max="5" width="8.453125" customWidth="1"/>
    <col min="6" max="6" width="8.81640625" customWidth="1"/>
    <col min="7" max="7" width="10.81640625" customWidth="1"/>
    <col min="8" max="8" width="3.81640625" style="110" customWidth="1"/>
    <col min="9" max="10" width="10.81640625" customWidth="1"/>
    <col min="11" max="11" width="3.81640625" customWidth="1"/>
    <col min="12" max="12" width="5.81640625" customWidth="1"/>
    <col min="13" max="13" width="10.90625" customWidth="1"/>
    <col min="14" max="14" width="11.1796875" customWidth="1"/>
  </cols>
  <sheetData>
    <row r="1" spans="1:15" x14ac:dyDescent="0.25">
      <c r="A1" s="191" t="s">
        <v>43</v>
      </c>
      <c r="B1" s="191"/>
      <c r="C1" s="191"/>
      <c r="D1" s="191"/>
      <c r="E1" s="191"/>
      <c r="F1" s="191"/>
      <c r="G1" s="192"/>
      <c r="H1" s="107"/>
      <c r="I1" s="189" t="s">
        <v>42</v>
      </c>
      <c r="J1" s="189"/>
      <c r="L1" s="144" t="s">
        <v>75</v>
      </c>
      <c r="M1" s="4"/>
    </row>
    <row r="2" spans="1:15" ht="33" customHeight="1" x14ac:dyDescent="0.35">
      <c r="A2" s="146" t="s">
        <v>35</v>
      </c>
      <c r="B2" s="146" t="s">
        <v>36</v>
      </c>
      <c r="C2" s="146" t="s">
        <v>37</v>
      </c>
      <c r="D2" s="146" t="s">
        <v>38</v>
      </c>
      <c r="E2" s="146" t="s">
        <v>39</v>
      </c>
      <c r="F2" s="146" t="s">
        <v>40</v>
      </c>
      <c r="G2" s="147" t="s">
        <v>41</v>
      </c>
      <c r="H2" s="104"/>
      <c r="I2" s="10" t="s">
        <v>41</v>
      </c>
      <c r="J2" s="10" t="s">
        <v>14</v>
      </c>
      <c r="L2" s="84" t="s">
        <v>7</v>
      </c>
      <c r="M2" s="84" t="s">
        <v>15</v>
      </c>
    </row>
    <row r="3" spans="1:15" x14ac:dyDescent="0.25">
      <c r="A3" s="103"/>
      <c r="B3" s="103"/>
      <c r="C3" s="103"/>
      <c r="D3" s="103"/>
      <c r="E3" s="103"/>
      <c r="F3" s="103"/>
      <c r="G3" s="104"/>
      <c r="H3" s="104"/>
      <c r="I3" s="103"/>
      <c r="J3" s="103"/>
      <c r="L3" s="85">
        <v>15</v>
      </c>
      <c r="M3" s="113">
        <v>-1.7521</v>
      </c>
    </row>
    <row r="4" spans="1:15" x14ac:dyDescent="0.25">
      <c r="A4" s="80">
        <v>1</v>
      </c>
      <c r="B4" s="113">
        <v>-1.2756596114442857</v>
      </c>
      <c r="C4" s="113">
        <v>-1.3300166619272631</v>
      </c>
      <c r="D4" s="113">
        <v>-1.1393153104759235</v>
      </c>
      <c r="E4" s="113">
        <v>-1.1794669380666578</v>
      </c>
      <c r="F4" s="113">
        <v>-1.2920084625948782</v>
      </c>
      <c r="G4" s="99">
        <v>-1.30851821804017</v>
      </c>
      <c r="H4" s="105"/>
      <c r="I4" s="81">
        <f>VLOOKUP(A4,$A$4:$G$10,Models!$D$31+1,FALSE)</f>
        <v>-1.30851821804017</v>
      </c>
      <c r="J4" s="81">
        <f t="shared" ref="J4:J26" si="0">1/(1+EXP(2*I4))</f>
        <v>0.93195000000000006</v>
      </c>
      <c r="L4" s="85">
        <v>20</v>
      </c>
      <c r="M4" s="113">
        <v>-0.69130000000000003</v>
      </c>
    </row>
    <row r="5" spans="1:15" x14ac:dyDescent="0.25">
      <c r="A5" s="80">
        <v>2</v>
      </c>
      <c r="B5" s="113">
        <v>-1.1792678283331384</v>
      </c>
      <c r="C5" s="113">
        <v>-1.2273209044445137</v>
      </c>
      <c r="D5" s="113">
        <v>-1.0270730854502448</v>
      </c>
      <c r="E5" s="113">
        <v>-1.1054931620988286</v>
      </c>
      <c r="F5" s="113">
        <v>-1.199382018993584</v>
      </c>
      <c r="G5" s="99">
        <v>-1.274457325041761</v>
      </c>
      <c r="H5" s="105"/>
      <c r="I5" s="81">
        <f>VLOOKUP(A5,$A$4:$G$10,Models!$D$31+1,FALSE)</f>
        <v>-1.274457325041761</v>
      </c>
      <c r="J5" s="81">
        <f t="shared" si="0"/>
        <v>0.92750056601971131</v>
      </c>
      <c r="L5" s="85">
        <v>25</v>
      </c>
      <c r="M5" s="113">
        <v>2.564E-2</v>
      </c>
    </row>
    <row r="6" spans="1:15" x14ac:dyDescent="0.25">
      <c r="A6" s="80">
        <v>3</v>
      </c>
      <c r="B6" s="113">
        <v>-1.1339041157033591</v>
      </c>
      <c r="C6" s="113">
        <v>-1.1663695111648762</v>
      </c>
      <c r="D6" s="113">
        <v>-0.98051169273159389</v>
      </c>
      <c r="E6" s="113">
        <v>-1.0757976651113399</v>
      </c>
      <c r="F6" s="113">
        <v>-1.1592413135184099</v>
      </c>
      <c r="G6" s="99">
        <v>-1.2403964320433536</v>
      </c>
      <c r="H6" s="105"/>
      <c r="I6" s="81">
        <f>VLOOKUP(A6,$A$4:$G$10,Models!$D$31+1,FALSE)</f>
        <v>-1.2403964320433536</v>
      </c>
      <c r="J6" s="81">
        <f t="shared" si="0"/>
        <v>0.92278431108697256</v>
      </c>
      <c r="L6" s="85">
        <v>30</v>
      </c>
      <c r="M6" s="113">
        <v>0.7</v>
      </c>
    </row>
    <row r="7" spans="1:15" x14ac:dyDescent="0.25">
      <c r="A7" s="80">
        <v>4</v>
      </c>
      <c r="B7" s="113">
        <v>-1.1061781300895608</v>
      </c>
      <c r="C7" s="113">
        <v>-1.1225793890829769</v>
      </c>
      <c r="D7" s="113">
        <v>-0.95668616163910714</v>
      </c>
      <c r="E7" s="113">
        <v>-1.0568390913683008</v>
      </c>
      <c r="F7" s="113">
        <v>-1.133848489507731</v>
      </c>
      <c r="G7" s="99">
        <v>-1.1978203157953442</v>
      </c>
      <c r="H7" s="105"/>
      <c r="I7" s="81">
        <f>VLOOKUP(A7,$A$4:$G$10,Models!$D$31+1,FALSE)</f>
        <v>-1.1978203157953442</v>
      </c>
      <c r="J7" s="81">
        <f t="shared" si="0"/>
        <v>0.91649427525266924</v>
      </c>
      <c r="L7" s="85">
        <v>35</v>
      </c>
      <c r="M7" s="113">
        <v>1.47872</v>
      </c>
    </row>
    <row r="8" spans="1:15" x14ac:dyDescent="0.25">
      <c r="A8" s="80">
        <v>5</v>
      </c>
      <c r="B8" s="113">
        <v>-1.0870408602371626</v>
      </c>
      <c r="C8" s="113">
        <v>-1.0899897929411233</v>
      </c>
      <c r="D8" s="113">
        <v>-0.94337274491278955</v>
      </c>
      <c r="E8" s="113">
        <v>-1.0434107208936003</v>
      </c>
      <c r="F8" s="113">
        <v>-1.1143192900977046</v>
      </c>
      <c r="G8" s="99">
        <v>-1.1722746460465387</v>
      </c>
      <c r="H8" s="105"/>
      <c r="I8" s="81">
        <f>VLOOKUP(A8,$A$4:$G$10,Models!$D$31+1,FALSE)</f>
        <v>-1.1722746460465387</v>
      </c>
      <c r="J8" s="81">
        <f t="shared" si="0"/>
        <v>0.91250000000000009</v>
      </c>
      <c r="L8" s="85">
        <v>40</v>
      </c>
      <c r="M8" s="113">
        <v>2.62602</v>
      </c>
    </row>
    <row r="9" spans="1:15" x14ac:dyDescent="0.25">
      <c r="A9" s="80">
        <v>10</v>
      </c>
      <c r="B9" s="113">
        <v>-1.0401061476730076</v>
      </c>
      <c r="C9" s="113">
        <v>-1.0090525505490437</v>
      </c>
      <c r="D9" s="113">
        <v>-0.9109759656016303</v>
      </c>
      <c r="E9" s="113">
        <v>-1.0043334640576214</v>
      </c>
      <c r="F9" s="113">
        <v>-1.0648450322432061</v>
      </c>
      <c r="G9" s="99">
        <v>-1.1256348467705592</v>
      </c>
      <c r="H9" s="105"/>
      <c r="I9" s="81">
        <f>VLOOKUP(A9,$A$4:$G$10,Models!$D$31+1,FALSE)</f>
        <v>-1.1256348467705592</v>
      </c>
      <c r="J9" s="81">
        <f t="shared" si="0"/>
        <v>0.90476000000000001</v>
      </c>
      <c r="L9" s="85">
        <v>45</v>
      </c>
      <c r="M9" s="113">
        <v>4.8097000000000003</v>
      </c>
    </row>
    <row r="10" spans="1:15" x14ac:dyDescent="0.25">
      <c r="A10" s="82">
        <v>15</v>
      </c>
      <c r="B10" s="114">
        <v>-1.0121945536850772</v>
      </c>
      <c r="C10" s="114">
        <v>-0.96635456814626275</v>
      </c>
      <c r="D10" s="114">
        <v>-0.88990310948808893</v>
      </c>
      <c r="E10" s="114">
        <v>-0.97971406825728613</v>
      </c>
      <c r="F10" s="114">
        <v>-1.0293119689456429</v>
      </c>
      <c r="G10" s="111">
        <v>-1.0968370338296407</v>
      </c>
      <c r="H10" s="105"/>
      <c r="I10" s="83">
        <f>VLOOKUP(A10,$A$4:$G$10,Models!$D$31+1,FALSE)</f>
        <v>-1.0968370338296407</v>
      </c>
      <c r="J10" s="83">
        <f t="shared" si="0"/>
        <v>0.89968000000000004</v>
      </c>
      <c r="L10" s="86">
        <v>50</v>
      </c>
      <c r="M10" s="114">
        <v>15</v>
      </c>
    </row>
    <row r="11" spans="1:15" x14ac:dyDescent="0.25">
      <c r="A11" s="112"/>
      <c r="B11" s="106"/>
      <c r="C11" s="106"/>
      <c r="D11" s="106"/>
      <c r="E11" s="106"/>
      <c r="F11" s="106"/>
      <c r="G11" s="106"/>
      <c r="H11" s="108"/>
      <c r="I11" s="106"/>
      <c r="J11" s="106"/>
      <c r="L11" s="20"/>
      <c r="M11" s="4"/>
    </row>
    <row r="12" spans="1:15" x14ac:dyDescent="0.25">
      <c r="A12" s="115"/>
      <c r="B12" s="108"/>
      <c r="C12" s="108"/>
      <c r="D12" s="108"/>
      <c r="E12" s="108"/>
      <c r="F12" s="108"/>
      <c r="G12" s="108"/>
      <c r="H12" s="108"/>
      <c r="I12" s="108"/>
      <c r="J12" s="108"/>
      <c r="L12" s="78"/>
      <c r="M12" s="6"/>
      <c r="O12" s="79"/>
    </row>
    <row r="13" spans="1:15" x14ac:dyDescent="0.25">
      <c r="A13" s="191" t="s">
        <v>44</v>
      </c>
      <c r="B13" s="191"/>
      <c r="C13" s="191"/>
      <c r="D13" s="191"/>
      <c r="E13" s="191"/>
      <c r="F13" s="191"/>
      <c r="G13" s="192"/>
      <c r="H13" s="109"/>
      <c r="I13" s="189" t="s">
        <v>42</v>
      </c>
      <c r="J13" s="189"/>
      <c r="L13" s="78"/>
      <c r="M13" s="6"/>
    </row>
    <row r="14" spans="1:15" ht="27.6" x14ac:dyDescent="0.25">
      <c r="A14" s="146" t="s">
        <v>35</v>
      </c>
      <c r="B14" s="146" t="s">
        <v>36</v>
      </c>
      <c r="C14" s="146" t="s">
        <v>37</v>
      </c>
      <c r="D14" s="146" t="s">
        <v>38</v>
      </c>
      <c r="E14" s="146" t="s">
        <v>39</v>
      </c>
      <c r="F14" s="146" t="s">
        <v>40</v>
      </c>
      <c r="G14" s="147" t="s">
        <v>41</v>
      </c>
      <c r="H14" s="104"/>
      <c r="I14" s="10" t="s">
        <v>41</v>
      </c>
      <c r="J14" s="10" t="s">
        <v>14</v>
      </c>
      <c r="L14" s="78"/>
      <c r="M14" s="6"/>
    </row>
    <row r="15" spans="1:15" x14ac:dyDescent="0.25">
      <c r="A15" s="80">
        <v>10</v>
      </c>
      <c r="B15" s="113">
        <v>-1.0059690881890577</v>
      </c>
      <c r="C15" s="113">
        <v>-0.97867737240738273</v>
      </c>
      <c r="D15" s="113">
        <v>-0.87426674682746675</v>
      </c>
      <c r="E15" s="113">
        <v>-0.96210277111891918</v>
      </c>
      <c r="F15" s="113">
        <v>-1.0329081865332934</v>
      </c>
      <c r="G15" s="100">
        <v>-1.1805342553618106</v>
      </c>
      <c r="H15" s="102"/>
      <c r="I15" s="81">
        <f>VLOOKUP(A15,$A$15:$G$26,Models!$D$31+1,FALSE)</f>
        <v>-1.1805342553618106</v>
      </c>
      <c r="J15" s="81">
        <f t="shared" ref="J15" si="1">1/(1+EXP(2*I15))</f>
        <v>0.91381000000000001</v>
      </c>
      <c r="L15" s="78"/>
      <c r="M15" s="6"/>
    </row>
    <row r="16" spans="1:15" x14ac:dyDescent="0.25">
      <c r="A16" s="80">
        <v>15</v>
      </c>
      <c r="B16" s="113">
        <v>-0.9778828398588445</v>
      </c>
      <c r="C16" s="113">
        <v>-0.93456378789298888</v>
      </c>
      <c r="D16" s="113">
        <v>-0.85272014880258951</v>
      </c>
      <c r="E16" s="113">
        <v>-0.93688771389348002</v>
      </c>
      <c r="F16" s="113">
        <v>-0.99562585121052949</v>
      </c>
      <c r="G16" s="100">
        <v>-1.1561462834183003</v>
      </c>
      <c r="H16" s="102"/>
      <c r="I16" s="81">
        <f>VLOOKUP(A16,$A$15:$G$26,Models!$D$31+1,FALSE)</f>
        <v>-1.1561462834183003</v>
      </c>
      <c r="J16" s="81">
        <f t="shared" ref="J16" si="2">1/(1+EXP(2*I16))</f>
        <v>0.90988999999999998</v>
      </c>
      <c r="L16" s="78"/>
      <c r="M16" s="6"/>
    </row>
    <row r="17" spans="1:13" x14ac:dyDescent="0.25">
      <c r="A17" s="80">
        <v>20</v>
      </c>
      <c r="B17" s="113">
        <v>-0.93810586936643969</v>
      </c>
      <c r="C17" s="113">
        <v>-0.88577608039760869</v>
      </c>
      <c r="D17" s="113">
        <v>-0.82207221968309652</v>
      </c>
      <c r="E17" s="113">
        <v>-0.90144694160929184</v>
      </c>
      <c r="F17" s="113">
        <v>-0.94491044364009291</v>
      </c>
      <c r="G17" s="100">
        <v>-1.1265639497552811</v>
      </c>
      <c r="H17" s="102"/>
      <c r="I17" s="81">
        <f>VLOOKUP(A17,$A$15:$G$26,Models!$D$31+1,FALSE)</f>
        <v>-1.1265639497552811</v>
      </c>
      <c r="J17" s="81">
        <f t="shared" si="0"/>
        <v>0.90491999999999984</v>
      </c>
      <c r="L17" s="78"/>
      <c r="M17" s="6"/>
    </row>
    <row r="18" spans="1:13" x14ac:dyDescent="0.25">
      <c r="A18" s="80">
        <v>25</v>
      </c>
      <c r="B18" s="113">
        <v>-0.88761866143951096</v>
      </c>
      <c r="C18" s="113">
        <v>-0.83063229603261535</v>
      </c>
      <c r="D18" s="113">
        <v>-0.78407707634718316</v>
      </c>
      <c r="E18" s="113">
        <v>-0.85645781794940679</v>
      </c>
      <c r="F18" s="113">
        <v>-0.88412226434856211</v>
      </c>
      <c r="G18" s="100">
        <v>-1.0874894619222393</v>
      </c>
      <c r="H18" s="102"/>
      <c r="I18" s="81">
        <f>VLOOKUP(A18,$A$15:$G$26,Models!$D$31+1,FALSE)</f>
        <v>-1.0874894619222393</v>
      </c>
      <c r="J18" s="81">
        <f t="shared" si="0"/>
        <v>0.89797999999999989</v>
      </c>
      <c r="L18" s="78"/>
      <c r="M18" s="6"/>
    </row>
    <row r="19" spans="1:13" x14ac:dyDescent="0.25">
      <c r="A19" s="80">
        <v>30</v>
      </c>
      <c r="B19" s="113">
        <v>-0.83222308793731981</v>
      </c>
      <c r="C19" s="113">
        <v>-0.77200338720246053</v>
      </c>
      <c r="D19" s="113">
        <v>-0.74309524259921955</v>
      </c>
      <c r="E19" s="113">
        <v>-0.80848565605858569</v>
      </c>
      <c r="F19" s="113">
        <v>-0.82136257147134217</v>
      </c>
      <c r="G19" s="100">
        <v>-1.0399289295386134</v>
      </c>
      <c r="H19" s="102"/>
      <c r="I19" s="81">
        <f>VLOOKUP(A19,$A$15:$G$26,Models!$D$31+1,FALSE)</f>
        <v>-1.0399289295386134</v>
      </c>
      <c r="J19" s="81">
        <f t="shared" si="0"/>
        <v>0.88893000000000011</v>
      </c>
      <c r="L19" s="78"/>
      <c r="M19" s="6"/>
    </row>
    <row r="20" spans="1:13" x14ac:dyDescent="0.25">
      <c r="A20" s="80">
        <v>35</v>
      </c>
      <c r="B20" s="113">
        <v>-0.77161320305701064</v>
      </c>
      <c r="C20" s="113">
        <v>-0.71174620737879146</v>
      </c>
      <c r="D20" s="113">
        <v>-0.70212800843649648</v>
      </c>
      <c r="E20" s="113">
        <v>-0.75720799673579831</v>
      </c>
      <c r="F20" s="113">
        <v>-0.75642199010305966</v>
      </c>
      <c r="G20" s="100">
        <v>-0.97735816678057041</v>
      </c>
      <c r="H20" s="102"/>
      <c r="I20" s="81">
        <f>VLOOKUP(A20,$A$15:$G$26,Models!$D$31+1,FALSE)</f>
        <v>-0.97735816678057041</v>
      </c>
      <c r="J20" s="81">
        <f t="shared" si="0"/>
        <v>0.87595999999999996</v>
      </c>
      <c r="L20" s="78"/>
      <c r="M20" s="6"/>
    </row>
    <row r="21" spans="1:13" x14ac:dyDescent="0.25">
      <c r="A21" s="80">
        <v>40</v>
      </c>
      <c r="B21" s="113">
        <v>-0.70536613769800149</v>
      </c>
      <c r="C21" s="113">
        <v>-0.6489531581506035</v>
      </c>
      <c r="D21" s="113">
        <v>-0.65777314927556685</v>
      </c>
      <c r="E21" s="113">
        <v>-0.70143650532592283</v>
      </c>
      <c r="F21" s="113">
        <v>-0.68862800696556059</v>
      </c>
      <c r="G21" s="100">
        <v>-0.90885034802260245</v>
      </c>
      <c r="H21" s="102"/>
      <c r="I21" s="81">
        <f>VLOOKUP(A21,$A$15:$G$26,Models!$D$31+1,FALSE)</f>
        <v>-0.90885034802260245</v>
      </c>
      <c r="J21" s="81">
        <f t="shared" si="0"/>
        <v>0.86029</v>
      </c>
      <c r="L21" s="20"/>
      <c r="M21" s="4"/>
    </row>
    <row r="22" spans="1:13" x14ac:dyDescent="0.25">
      <c r="A22" s="80">
        <v>45</v>
      </c>
      <c r="B22" s="113">
        <v>-0.63225842771700302</v>
      </c>
      <c r="C22" s="113">
        <v>-0.58010435644994485</v>
      </c>
      <c r="D22" s="113">
        <v>-0.60809129187599065</v>
      </c>
      <c r="E22" s="113">
        <v>-0.64063233149904941</v>
      </c>
      <c r="F22" s="113">
        <v>-0.61631192568392912</v>
      </c>
      <c r="G22" s="100">
        <v>-0.83614162392124303</v>
      </c>
      <c r="H22" s="102"/>
      <c r="I22" s="81">
        <f>VLOOKUP(A22,$A$15:$G$26,Models!$D$31+1,FALSE)</f>
        <v>-0.83614162392124303</v>
      </c>
      <c r="J22" s="81">
        <f t="shared" si="0"/>
        <v>0.84187999999999996</v>
      </c>
      <c r="L22" s="20"/>
      <c r="M22" s="4"/>
    </row>
    <row r="23" spans="1:13" x14ac:dyDescent="0.25">
      <c r="A23" s="80">
        <v>50</v>
      </c>
      <c r="B23" s="113">
        <v>-0.54716064042354773</v>
      </c>
      <c r="C23" s="113">
        <v>-0.50864167857923615</v>
      </c>
      <c r="D23" s="113">
        <v>-0.55207839286799509</v>
      </c>
      <c r="E23" s="113">
        <v>-0.56974874560225386</v>
      </c>
      <c r="F23" s="113">
        <v>-0.53540369879947558</v>
      </c>
      <c r="G23" s="100">
        <v>-0.75112561787799181</v>
      </c>
      <c r="H23" s="102"/>
      <c r="I23" s="81">
        <f>VLOOKUP(A23,$A$15:$G$26,Models!$D$31+1,FALSE)</f>
        <v>-0.75112561787799181</v>
      </c>
      <c r="J23" s="81">
        <f t="shared" si="0"/>
        <v>0.81791000000000003</v>
      </c>
      <c r="L23" s="20"/>
      <c r="M23" s="4"/>
    </row>
    <row r="24" spans="1:13" x14ac:dyDescent="0.25">
      <c r="A24" s="80">
        <v>55</v>
      </c>
      <c r="B24" s="113">
        <v>-0.44323137082095437</v>
      </c>
      <c r="C24" s="113">
        <v>-0.42279162488953242</v>
      </c>
      <c r="D24" s="113">
        <v>-0.48008226256731529</v>
      </c>
      <c r="E24" s="113">
        <v>-0.48057184541702924</v>
      </c>
      <c r="F24" s="113">
        <v>-0.43713086722588262</v>
      </c>
      <c r="G24" s="100">
        <v>-0.64669372991870488</v>
      </c>
      <c r="H24" s="102"/>
      <c r="I24" s="81">
        <f>VLOOKUP(A24,$A$15:$G$26,Models!$D$31+1,FALSE)</f>
        <v>-0.64669372991870488</v>
      </c>
      <c r="J24" s="81">
        <f t="shared" si="0"/>
        <v>0.78471999999999997</v>
      </c>
      <c r="L24" s="20"/>
      <c r="M24" s="6"/>
    </row>
    <row r="25" spans="1:13" x14ac:dyDescent="0.25">
      <c r="A25" s="80">
        <v>60</v>
      </c>
      <c r="B25" s="113">
        <v>-0.31406112015068494</v>
      </c>
      <c r="C25" s="113">
        <v>-0.32102416945414897</v>
      </c>
      <c r="D25" s="113">
        <v>-0.38856998615937</v>
      </c>
      <c r="E25" s="113">
        <v>-0.36529580454443744</v>
      </c>
      <c r="F25" s="113">
        <v>-0.3186589915311997</v>
      </c>
      <c r="G25" s="100">
        <v>-0.51612016514848946</v>
      </c>
      <c r="H25" s="102"/>
      <c r="I25" s="81">
        <f>VLOOKUP(A25,$A$15:$G$26,Models!$D$31+1,FALSE)</f>
        <v>-0.51612016514848946</v>
      </c>
      <c r="J25" s="81">
        <f t="shared" si="0"/>
        <v>0.73734999999999995</v>
      </c>
      <c r="L25" s="20"/>
      <c r="M25" s="4"/>
    </row>
    <row r="26" spans="1:13" x14ac:dyDescent="0.25">
      <c r="A26" s="82">
        <v>65</v>
      </c>
      <c r="B26" s="114">
        <v>-0.15350037229977559</v>
      </c>
      <c r="C26" s="114">
        <v>-0.18761837894537206</v>
      </c>
      <c r="D26" s="114">
        <v>-0.25906906882787523</v>
      </c>
      <c r="E26" s="114">
        <v>-0.21177193364854202</v>
      </c>
      <c r="F26" s="114">
        <v>-0.16637525937102554</v>
      </c>
      <c r="G26" s="101">
        <v>-0.36125614416418289</v>
      </c>
      <c r="H26" s="102"/>
      <c r="I26" s="83">
        <f>VLOOKUP(A26,$A$15:$G$26,Models!$D$31+1,FALSE)</f>
        <v>-0.36125614416418289</v>
      </c>
      <c r="J26" s="83">
        <f t="shared" si="0"/>
        <v>0.67315999999999998</v>
      </c>
      <c r="L26" s="20"/>
      <c r="M26" s="4"/>
    </row>
    <row r="27" spans="1:13" x14ac:dyDescent="0.25">
      <c r="L27" s="20"/>
      <c r="M27" s="4"/>
    </row>
    <row r="28" spans="1:13" x14ac:dyDescent="0.25">
      <c r="B28" s="190" t="str">
        <f>Introduction!D9&amp;" "&amp; TEXT(YEAR(Introduction!D11),"####")</f>
        <v>柬埔寨 2008</v>
      </c>
      <c r="C28" s="190"/>
      <c r="D28" s="190"/>
      <c r="L28" s="20"/>
      <c r="M28" s="4"/>
    </row>
    <row r="29" spans="1:13" x14ac:dyDescent="0.25">
      <c r="B29" s="11" t="s">
        <v>45</v>
      </c>
      <c r="C29" s="119">
        <f>YEAR(Introduction!D11)+YEARFRAC(DATE(YEAR(Introduction!D11),1,1),Introduction!D11,1)</f>
        <v>2008.1693989071039</v>
      </c>
      <c r="D29" s="11"/>
      <c r="L29" s="20"/>
      <c r="M29" s="4"/>
    </row>
    <row r="30" spans="1:13" x14ac:dyDescent="0.25">
      <c r="B30" s="11"/>
      <c r="C30" s="11"/>
      <c r="D30" s="11"/>
      <c r="L30" s="20"/>
      <c r="M30" s="4"/>
    </row>
    <row r="31" spans="1:13" x14ac:dyDescent="0.25">
      <c r="B31" s="23" t="s">
        <v>46</v>
      </c>
      <c r="C31" s="11"/>
      <c r="D31" s="11">
        <f>MATCH(Introduction!D16,C32:C37,0)</f>
        <v>6</v>
      </c>
      <c r="L31" s="20"/>
      <c r="M31" s="4"/>
    </row>
    <row r="32" spans="1:13" x14ac:dyDescent="0.25">
      <c r="B32" s="11"/>
      <c r="C32" s="24" t="s">
        <v>36</v>
      </c>
      <c r="D32" s="11"/>
      <c r="L32" s="20"/>
      <c r="M32" s="4"/>
    </row>
    <row r="33" spans="2:13" x14ac:dyDescent="0.25">
      <c r="B33" s="11"/>
      <c r="C33" s="25" t="s">
        <v>37</v>
      </c>
      <c r="D33" s="11"/>
      <c r="L33" s="20"/>
      <c r="M33" s="4"/>
    </row>
    <row r="34" spans="2:13" x14ac:dyDescent="0.25">
      <c r="B34" s="11"/>
      <c r="C34" s="25" t="s">
        <v>38</v>
      </c>
      <c r="D34" s="11"/>
      <c r="L34" s="20"/>
      <c r="M34" s="4"/>
    </row>
    <row r="35" spans="2:13" x14ac:dyDescent="0.25">
      <c r="B35" s="11"/>
      <c r="C35" s="25" t="s">
        <v>39</v>
      </c>
      <c r="D35" s="11"/>
      <c r="L35" s="20"/>
      <c r="M35" s="4"/>
    </row>
    <row r="36" spans="2:13" x14ac:dyDescent="0.25">
      <c r="B36" s="11"/>
      <c r="C36" s="25" t="s">
        <v>40</v>
      </c>
      <c r="D36" s="11"/>
      <c r="L36" s="20"/>
      <c r="M36" s="4"/>
    </row>
    <row r="37" spans="2:13" x14ac:dyDescent="0.25">
      <c r="B37" s="11"/>
      <c r="C37" s="26" t="s">
        <v>41</v>
      </c>
      <c r="D37" s="11"/>
      <c r="L37" s="20"/>
      <c r="M37" s="4"/>
    </row>
    <row r="38" spans="2:13" x14ac:dyDescent="0.25">
      <c r="B38" s="11"/>
      <c r="C38" s="11"/>
      <c r="D38" s="11"/>
      <c r="L38" s="20"/>
      <c r="M38" s="4"/>
    </row>
    <row r="39" spans="2:13" x14ac:dyDescent="0.25">
      <c r="B39" s="11" t="s">
        <v>34</v>
      </c>
      <c r="C39" s="11"/>
      <c r="D39" s="11">
        <f>MATCH(Introduction!D17,C40:C41,0)</f>
        <v>2</v>
      </c>
      <c r="L39" s="20"/>
      <c r="M39" s="4"/>
    </row>
    <row r="40" spans="2:13" ht="16.2" x14ac:dyDescent="0.35">
      <c r="B40" s="11"/>
      <c r="C40" s="24" t="s">
        <v>47</v>
      </c>
      <c r="D40" s="97"/>
      <c r="L40" s="20"/>
      <c r="M40" s="4"/>
    </row>
    <row r="41" spans="2:13" x14ac:dyDescent="0.25">
      <c r="B41" s="11"/>
      <c r="C41" s="26" t="s">
        <v>48</v>
      </c>
      <c r="D41" s="98"/>
      <c r="L41" s="20"/>
      <c r="M41" s="4"/>
    </row>
    <row r="42" spans="2:13" x14ac:dyDescent="0.25">
      <c r="B42" s="11" t="s">
        <v>33</v>
      </c>
      <c r="C42" s="11"/>
      <c r="D42" s="11">
        <f>MATCH(Introduction!D31,C43:C44,0)</f>
        <v>1</v>
      </c>
      <c r="L42" s="20"/>
      <c r="M42" s="4"/>
    </row>
    <row r="43" spans="2:13" x14ac:dyDescent="0.25">
      <c r="B43" s="11"/>
      <c r="C43" s="24" t="s">
        <v>49</v>
      </c>
      <c r="D43" s="97"/>
      <c r="L43" s="20"/>
      <c r="M43" s="4"/>
    </row>
    <row r="44" spans="2:13" x14ac:dyDescent="0.25">
      <c r="B44" s="11"/>
      <c r="C44" s="26" t="s">
        <v>50</v>
      </c>
      <c r="D44" s="98"/>
      <c r="L44" s="20"/>
      <c r="M44" s="4"/>
    </row>
    <row r="45" spans="2:13" x14ac:dyDescent="0.25">
      <c r="B45" s="11"/>
      <c r="C45" s="11"/>
      <c r="D45" s="11"/>
      <c r="L45" s="20"/>
      <c r="M45" s="4"/>
    </row>
    <row r="46" spans="2:13" x14ac:dyDescent="0.25">
      <c r="B46" s="11" t="s">
        <v>51</v>
      </c>
      <c r="C46" s="11"/>
      <c r="D46" s="11">
        <f>MATCH(Introduction!D30,C47:C48,0)</f>
        <v>2</v>
      </c>
      <c r="L46" s="20"/>
      <c r="M46" s="4"/>
    </row>
    <row r="47" spans="2:13" x14ac:dyDescent="0.25">
      <c r="B47" s="11"/>
      <c r="C47" s="24" t="s">
        <v>52</v>
      </c>
      <c r="D47" s="11"/>
      <c r="L47" s="20"/>
      <c r="M47" s="4"/>
    </row>
    <row r="48" spans="2:13" x14ac:dyDescent="0.25">
      <c r="B48" s="11"/>
      <c r="C48" s="26" t="s">
        <v>53</v>
      </c>
      <c r="D48" s="11"/>
      <c r="L48" s="20"/>
      <c r="M48" s="4"/>
    </row>
    <row r="49" spans="12:13" x14ac:dyDescent="0.25">
      <c r="L49" s="20"/>
      <c r="M49" s="4"/>
    </row>
    <row r="50" spans="12:13" x14ac:dyDescent="0.25">
      <c r="L50" s="20"/>
      <c r="M50" s="4"/>
    </row>
    <row r="51" spans="12:13" x14ac:dyDescent="0.25">
      <c r="L51" s="20"/>
      <c r="M51" s="4"/>
    </row>
    <row r="52" spans="12:13" x14ac:dyDescent="0.25">
      <c r="L52" s="20"/>
      <c r="M52" s="4"/>
    </row>
    <row r="53" spans="12:13" x14ac:dyDescent="0.25">
      <c r="L53" s="20"/>
      <c r="M53" s="4"/>
    </row>
    <row r="54" spans="12:13" x14ac:dyDescent="0.25">
      <c r="L54" s="20"/>
      <c r="M54" s="4"/>
    </row>
    <row r="55" spans="12:13" x14ac:dyDescent="0.25">
      <c r="L55" s="20"/>
      <c r="M55" s="4"/>
    </row>
    <row r="56" spans="12:13" x14ac:dyDescent="0.25">
      <c r="L56" s="20"/>
      <c r="M56" s="4"/>
    </row>
    <row r="57" spans="12:13" x14ac:dyDescent="0.25">
      <c r="L57" s="20"/>
      <c r="M57" s="4"/>
    </row>
    <row r="58" spans="12:13" x14ac:dyDescent="0.25">
      <c r="L58" s="20"/>
      <c r="M58" s="4"/>
    </row>
    <row r="59" spans="12:13" x14ac:dyDescent="0.25">
      <c r="L59" s="20"/>
      <c r="M59" s="4"/>
    </row>
    <row r="60" spans="12:13" x14ac:dyDescent="0.25">
      <c r="L60" s="20"/>
      <c r="M60" s="4"/>
    </row>
    <row r="61" spans="12:13" x14ac:dyDescent="0.25">
      <c r="L61" s="20"/>
      <c r="M61" s="4"/>
    </row>
    <row r="62" spans="12:13" x14ac:dyDescent="0.25">
      <c r="L62" s="20"/>
      <c r="M62" s="4"/>
    </row>
    <row r="63" spans="12:13" x14ac:dyDescent="0.25">
      <c r="L63" s="20"/>
      <c r="M63" s="4"/>
    </row>
    <row r="64" spans="12:13" x14ac:dyDescent="0.25">
      <c r="L64" s="20"/>
      <c r="M64" s="4"/>
    </row>
    <row r="65" spans="12:13" x14ac:dyDescent="0.25">
      <c r="L65" s="20"/>
      <c r="M65" s="4"/>
    </row>
    <row r="66" spans="12:13" x14ac:dyDescent="0.25">
      <c r="L66" s="20"/>
      <c r="M66" s="4"/>
    </row>
    <row r="67" spans="12:13" x14ac:dyDescent="0.25">
      <c r="L67" s="20"/>
      <c r="M67" s="4"/>
    </row>
    <row r="68" spans="12:13" x14ac:dyDescent="0.25">
      <c r="L68" s="20"/>
      <c r="M68" s="4"/>
    </row>
    <row r="69" spans="12:13" x14ac:dyDescent="0.25">
      <c r="L69" s="20"/>
      <c r="M69" s="4"/>
    </row>
    <row r="70" spans="12:13" x14ac:dyDescent="0.25">
      <c r="L70" s="20"/>
      <c r="M70" s="4"/>
    </row>
    <row r="71" spans="12:13" x14ac:dyDescent="0.25">
      <c r="L71" s="20"/>
      <c r="M71" s="4"/>
    </row>
    <row r="72" spans="12:13" x14ac:dyDescent="0.25">
      <c r="L72" s="20"/>
      <c r="M72" s="4"/>
    </row>
    <row r="73" spans="12:13" x14ac:dyDescent="0.25">
      <c r="L73" s="20"/>
      <c r="M73" s="4"/>
    </row>
    <row r="74" spans="12:13" x14ac:dyDescent="0.25">
      <c r="L74" s="20"/>
      <c r="M74" s="4"/>
    </row>
    <row r="75" spans="12:13" x14ac:dyDescent="0.25">
      <c r="L75" s="20"/>
      <c r="M75" s="4"/>
    </row>
    <row r="76" spans="12:13" x14ac:dyDescent="0.25">
      <c r="L76" s="20"/>
      <c r="M76" s="4"/>
    </row>
    <row r="77" spans="12:13" x14ac:dyDescent="0.25">
      <c r="L77" s="20"/>
      <c r="M77" s="4"/>
    </row>
    <row r="78" spans="12:13" x14ac:dyDescent="0.25">
      <c r="L78" s="20"/>
      <c r="M78" s="4"/>
    </row>
    <row r="79" spans="12:13" x14ac:dyDescent="0.25">
      <c r="L79" s="20"/>
      <c r="M79" s="4"/>
    </row>
    <row r="80" spans="12:13" x14ac:dyDescent="0.25">
      <c r="L80" s="20"/>
      <c r="M80" s="4"/>
    </row>
    <row r="81" spans="12:13" x14ac:dyDescent="0.25">
      <c r="L81" s="20"/>
      <c r="M81" s="4"/>
    </row>
    <row r="82" spans="12:13" x14ac:dyDescent="0.25">
      <c r="L82" s="20"/>
      <c r="M82" s="4"/>
    </row>
    <row r="83" spans="12:13" x14ac:dyDescent="0.25">
      <c r="L83" s="20"/>
      <c r="M83" s="4"/>
    </row>
    <row r="84" spans="12:13" x14ac:dyDescent="0.25">
      <c r="L84" s="20"/>
      <c r="M84" s="4"/>
    </row>
    <row r="85" spans="12:13" x14ac:dyDescent="0.25">
      <c r="L85" s="20"/>
      <c r="M85" s="4"/>
    </row>
    <row r="86" spans="12:13" x14ac:dyDescent="0.25">
      <c r="L86" s="20"/>
      <c r="M86" s="4"/>
    </row>
    <row r="87" spans="12:13" x14ac:dyDescent="0.25">
      <c r="L87" s="20"/>
      <c r="M87" s="4"/>
    </row>
  </sheetData>
  <mergeCells count="5">
    <mergeCell ref="I1:J1"/>
    <mergeCell ref="B28:D28"/>
    <mergeCell ref="A13:G13"/>
    <mergeCell ref="A1:G1"/>
    <mergeCell ref="I13:J13"/>
  </mergeCells>
  <phoneticPr fontId="35" type="noConversion"/>
  <dataValidations count="1">
    <dataValidation type="decimal" allowBlank="1" showInputMessage="1" showErrorMessage="1" error="Enter appropriate numeric values for the logits" sqref="G4:H12 G15:H26">
      <formula1>-2</formula1>
      <formula2>2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/>
  <dimension ref="A1:AL96"/>
  <sheetViews>
    <sheetView zoomScaleNormal="100" workbookViewId="0">
      <selection activeCell="O54" sqref="O54"/>
    </sheetView>
  </sheetViews>
  <sheetFormatPr defaultColWidth="12.6328125" defaultRowHeight="13.2" x14ac:dyDescent="0.25"/>
  <cols>
    <col min="1" max="1" width="6.81640625" style="4" customWidth="1"/>
    <col min="2" max="4" width="9.1796875" style="4" customWidth="1"/>
    <col min="5" max="5" width="4.81640625" style="4" customWidth="1"/>
    <col min="6" max="6" width="9.1796875" style="4" customWidth="1"/>
    <col min="7" max="7" width="13.90625" style="27" customWidth="1"/>
    <col min="8" max="8" width="9.1796875" style="27" customWidth="1"/>
    <col min="9" max="9" width="9.1796875" style="4" customWidth="1"/>
    <col min="10" max="10" width="4.81640625" style="4" customWidth="1"/>
    <col min="11" max="11" width="7.453125" style="20" customWidth="1"/>
    <col min="12" max="12" width="10.1796875" style="4" customWidth="1"/>
    <col min="13" max="39" width="9.1796875" style="4" customWidth="1"/>
    <col min="40" max="16384" width="12.6328125" style="4"/>
  </cols>
  <sheetData>
    <row r="1" spans="1:24" ht="18.75" customHeight="1" x14ac:dyDescent="0.25">
      <c r="N1" s="13" t="s">
        <v>62</v>
      </c>
      <c r="O1" s="6">
        <f>IF(ISBLANK(Introduction!D22),1,Introduction!D22)</f>
        <v>1</v>
      </c>
      <c r="P1" s="6">
        <f>IF(ISBLANK(Introduction!E22),1,Introduction!E22)</f>
        <v>1.0979000000000001</v>
      </c>
      <c r="Q1" s="6">
        <f>IF(ISBLANK(Introduction!F22),1,Introduction!F22)</f>
        <v>1.1722999999999999</v>
      </c>
    </row>
    <row r="2" spans="1:24" ht="18.75" customHeight="1" x14ac:dyDescent="0.25">
      <c r="N2" s="13" t="s">
        <v>63</v>
      </c>
      <c r="O2" s="6">
        <f>IF(ISBLANK(Introduction!D21),0,IF(Type_source1=2,Introduction!D21,0.5*LN(Introduction!D21/(1-Introduction!D21))-Method!O1*Models!$I$8))</f>
        <v>0</v>
      </c>
      <c r="P2" s="6">
        <f>IF(ISBLANK(Introduction!E21),0,IF(Type_source1=2,Introduction!E21,0.5*LN(Introduction!E21/(1-Introduction!E21))-Method!P1*Models!$I$8))</f>
        <v>0.2165</v>
      </c>
      <c r="Q2" s="6">
        <f>IF(ISBLANK(Introduction!F21),0,IF(Type_source1=2,Introduction!F21,0.5*LN(Introduction!F21/(1-Introduction!F21))-Method!Q1*Models!$I$8))</f>
        <v>0.3533</v>
      </c>
    </row>
    <row r="3" spans="1:24" ht="18.75" customHeight="1" x14ac:dyDescent="0.25"/>
    <row r="4" spans="1:24" ht="18.75" customHeight="1" x14ac:dyDescent="0.25">
      <c r="A4" s="193" t="str">
        <f>"数据来自 "&amp;TEXT(YEAR(Introduction!D11),"#### ")&amp;"年"  &amp;Introduction!D9 &amp; "人口普查"</f>
        <v>数据来自 2008 年柬埔寨人口普查</v>
      </c>
      <c r="B4" s="193"/>
      <c r="C4" s="193"/>
      <c r="D4" s="193"/>
      <c r="F4" s="193" t="s">
        <v>57</v>
      </c>
      <c r="G4" s="193"/>
      <c r="H4" s="193"/>
      <c r="K4" s="76" t="s">
        <v>68</v>
      </c>
      <c r="L4" s="76"/>
      <c r="N4" s="194" t="s">
        <v>73</v>
      </c>
      <c r="O4" s="195"/>
      <c r="P4" s="195"/>
      <c r="Q4" s="195"/>
    </row>
    <row r="5" spans="1:24" ht="18.75" customHeight="1" x14ac:dyDescent="0.35">
      <c r="A5" s="43" t="s">
        <v>35</v>
      </c>
      <c r="B5" s="43" t="s">
        <v>56</v>
      </c>
      <c r="C5" s="43" t="s">
        <v>35</v>
      </c>
      <c r="D5" s="43" t="s">
        <v>55</v>
      </c>
      <c r="F5" s="12" t="s">
        <v>70</v>
      </c>
      <c r="G5" s="19" t="s">
        <v>58</v>
      </c>
      <c r="H5" s="12" t="s">
        <v>59</v>
      </c>
      <c r="K5" s="12" t="s">
        <v>70</v>
      </c>
      <c r="L5" s="50" t="s">
        <v>69</v>
      </c>
      <c r="N5" s="16" t="s">
        <v>83</v>
      </c>
      <c r="O5" s="16" t="s">
        <v>16</v>
      </c>
      <c r="P5" s="16" t="s">
        <v>17</v>
      </c>
      <c r="Q5" s="16" t="s">
        <v>18</v>
      </c>
      <c r="R5" s="16" t="s">
        <v>19</v>
      </c>
      <c r="S5" s="16" t="s">
        <v>20</v>
      </c>
      <c r="T5" s="16" t="s">
        <v>21</v>
      </c>
      <c r="U5" s="16" t="s">
        <v>22</v>
      </c>
      <c r="V5" s="16" t="s">
        <v>23</v>
      </c>
      <c r="W5" s="16" t="s">
        <v>24</v>
      </c>
      <c r="X5" s="16" t="s">
        <v>74</v>
      </c>
    </row>
    <row r="6" spans="1:24" ht="18.75" customHeight="1" x14ac:dyDescent="0.25">
      <c r="A6" s="20">
        <v>0</v>
      </c>
      <c r="B6" s="41">
        <v>281260</v>
      </c>
      <c r="C6" s="42" t="s">
        <v>10</v>
      </c>
      <c r="D6" s="41">
        <v>815930</v>
      </c>
      <c r="F6" s="28">
        <f t="array" ref="F6:F20">TRANSPOSE(L24:Z24)</f>
        <v>2007.6693989071039</v>
      </c>
      <c r="G6" s="74">
        <f t="array" ref="G6:G20">TRANSPOSE(L46:Z46)</f>
        <v>81.943993720424317</v>
      </c>
      <c r="H6" s="21">
        <f t="array" ref="H6:H20">TRANSPOSE(L45:Z45)</f>
        <v>2.7551790364673892</v>
      </c>
      <c r="K6" s="5">
        <f>F6</f>
        <v>2007.6693989071039</v>
      </c>
      <c r="L6" s="22">
        <f t="shared" ref="L6:L20" si="0">B6/X6</f>
        <v>295327.94674310798</v>
      </c>
      <c r="N6" s="17">
        <v>0</v>
      </c>
      <c r="O6" s="6"/>
      <c r="P6" s="6"/>
      <c r="Q6" s="6"/>
      <c r="R6" s="6">
        <f>0.3+0.7*1/(1+EXP(2*O7))</f>
        <v>0.95236499999999991</v>
      </c>
      <c r="S6" s="6">
        <f>0.3+0.7*1/(1+EXP(2*P7))</f>
        <v>0.94389157151883785</v>
      </c>
      <c r="T6" s="6">
        <f>0.3+0.7*1/(1+EXP(2*Q7))</f>
        <v>0.93968261750078041</v>
      </c>
      <c r="U6" s="6">
        <f>R6</f>
        <v>0.95236499999999991</v>
      </c>
      <c r="V6" s="6">
        <f>S6</f>
        <v>0.94389157151883785</v>
      </c>
      <c r="W6" s="6">
        <f>T6</f>
        <v>0.93968261750078041</v>
      </c>
      <c r="X6" s="6">
        <f>U6</f>
        <v>0.95236499999999991</v>
      </c>
    </row>
    <row r="7" spans="1:24" ht="18.75" customHeight="1" x14ac:dyDescent="0.25">
      <c r="A7" s="20">
        <v>1</v>
      </c>
      <c r="B7" s="41">
        <v>261320</v>
      </c>
      <c r="C7" s="42" t="s">
        <v>0</v>
      </c>
      <c r="D7" s="41">
        <v>780320</v>
      </c>
      <c r="F7" s="28">
        <v>2006.6693989071039</v>
      </c>
      <c r="G7" s="74">
        <v>79.923898156247546</v>
      </c>
      <c r="H7" s="21">
        <v>2.6877480748809024</v>
      </c>
      <c r="K7" s="5">
        <f t="shared" ref="K7:K20" si="1">F7</f>
        <v>2006.6693989071039</v>
      </c>
      <c r="L7" s="22">
        <f t="shared" si="0"/>
        <v>281062.43079280772</v>
      </c>
      <c r="N7" s="17">
        <v>1</v>
      </c>
      <c r="O7" s="6">
        <f>O$2+O$1*Models!$I4</f>
        <v>-1.30851821804017</v>
      </c>
      <c r="P7" s="6">
        <f>P$2+P$1*Models!$I4</f>
        <v>-1.2201221515863028</v>
      </c>
      <c r="Q7" s="6">
        <f>Q$2+Q$1*Models!$I4</f>
        <v>-1.1806759070084911</v>
      </c>
      <c r="R7" s="6">
        <f t="shared" ref="R7:T10" si="2">1/(1+EXP(O7+O8))</f>
        <v>0.92975784512672432</v>
      </c>
      <c r="S7" s="6">
        <f t="shared" si="2"/>
        <v>0.91704428465769938</v>
      </c>
      <c r="T7" s="6">
        <f t="shared" si="2"/>
        <v>0.9106357468470746</v>
      </c>
      <c r="U7" s="6">
        <f>R7/R6</f>
        <v>0.97626208977306439</v>
      </c>
      <c r="V7" s="6">
        <f t="shared" ref="V7:W20" si="3">S7/S6</f>
        <v>0.97155681047354003</v>
      </c>
      <c r="W7" s="6">
        <f t="shared" si="3"/>
        <v>0.96908863683042246</v>
      </c>
      <c r="X7" s="6">
        <f>U6*U7</f>
        <v>0.92975784512672432</v>
      </c>
    </row>
    <row r="8" spans="1:24" ht="18.75" customHeight="1" x14ac:dyDescent="0.25">
      <c r="A8" s="20">
        <v>2</v>
      </c>
      <c r="B8" s="41">
        <v>268410</v>
      </c>
      <c r="C8" s="42" t="s">
        <v>1</v>
      </c>
      <c r="D8" s="41">
        <v>697160</v>
      </c>
      <c r="F8" s="28">
        <v>2005.6693989071039</v>
      </c>
      <c r="G8" s="74">
        <v>84.601393637408037</v>
      </c>
      <c r="H8" s="21">
        <v>2.8471822020948787</v>
      </c>
      <c r="K8" s="5">
        <f t="shared" si="1"/>
        <v>2005.6693989071039</v>
      </c>
      <c r="L8" s="22">
        <f t="shared" si="0"/>
        <v>290117.58861431672</v>
      </c>
      <c r="N8" s="17">
        <v>2</v>
      </c>
      <c r="O8" s="6">
        <f>O$2+O$1*Models!$I5</f>
        <v>-1.274457325041761</v>
      </c>
      <c r="P8" s="6">
        <f>P$2+P$1*Models!$I5</f>
        <v>-1.1827266971633497</v>
      </c>
      <c r="Q8" s="6">
        <f>Q$2+Q$1*Models!$I5</f>
        <v>-1.1407463221464564</v>
      </c>
      <c r="R8" s="6">
        <f t="shared" si="2"/>
        <v>0.92517658540456549</v>
      </c>
      <c r="S8" s="6">
        <f t="shared" si="2"/>
        <v>0.91117428019294577</v>
      </c>
      <c r="T8" s="6">
        <f t="shared" si="2"/>
        <v>0.90392029322678225</v>
      </c>
      <c r="U8" s="6">
        <f t="shared" ref="U8:U20" si="4">R8/R7</f>
        <v>0.99507263128117573</v>
      </c>
      <c r="V8" s="6">
        <f t="shared" si="3"/>
        <v>0.99359899563962206</v>
      </c>
      <c r="W8" s="6">
        <f t="shared" si="3"/>
        <v>0.99262553260890152</v>
      </c>
      <c r="X8" s="6">
        <f>U6*U7*U8</f>
        <v>0.92517658540456549</v>
      </c>
    </row>
    <row r="9" spans="1:24" ht="18.75" customHeight="1" x14ac:dyDescent="0.25">
      <c r="A9" s="20">
        <v>3</v>
      </c>
      <c r="B9" s="41">
        <v>286810</v>
      </c>
      <c r="C9" s="42" t="s">
        <v>2</v>
      </c>
      <c r="D9" s="41">
        <v>626430</v>
      </c>
      <c r="F9" s="28">
        <v>2004.6693989071039</v>
      </c>
      <c r="G9" s="74">
        <v>93.484360318588045</v>
      </c>
      <c r="H9" s="21">
        <v>3.1504248162204305</v>
      </c>
      <c r="K9" s="5">
        <f t="shared" si="1"/>
        <v>2004.6693989071039</v>
      </c>
      <c r="L9" s="22">
        <f t="shared" si="0"/>
        <v>312409.13876873645</v>
      </c>
      <c r="N9" s="17">
        <v>3</v>
      </c>
      <c r="O9" s="6">
        <f>O$2+O$1*Models!$I6</f>
        <v>-1.2403964320433536</v>
      </c>
      <c r="P9" s="6">
        <f>P$2+P$1*Models!$I6</f>
        <v>-1.1453312427403981</v>
      </c>
      <c r="Q9" s="6">
        <f>Q$2+Q$1*Models!$I6</f>
        <v>-1.1008167372844233</v>
      </c>
      <c r="R9" s="6">
        <f t="shared" si="2"/>
        <v>0.91969548301872772</v>
      </c>
      <c r="S9" s="6">
        <f t="shared" si="2"/>
        <v>0.90412463610162075</v>
      </c>
      <c r="T9" s="6">
        <f t="shared" si="2"/>
        <v>0.89582953440052226</v>
      </c>
      <c r="U9" s="6">
        <f t="shared" si="4"/>
        <v>0.99407561489092278</v>
      </c>
      <c r="V9" s="6">
        <f t="shared" si="3"/>
        <v>0.99226312216601176</v>
      </c>
      <c r="W9" s="6">
        <f t="shared" si="3"/>
        <v>0.99104925634828056</v>
      </c>
      <c r="X9" s="6">
        <f>(0.8*U6+0.2*V6)*U7*U8*U9</f>
        <v>0.91805893108752357</v>
      </c>
    </row>
    <row r="10" spans="1:24" ht="18.75" customHeight="1" x14ac:dyDescent="0.25">
      <c r="A10" s="20">
        <v>4</v>
      </c>
      <c r="B10" s="41">
        <v>278990</v>
      </c>
      <c r="C10" s="42" t="s">
        <v>3</v>
      </c>
      <c r="D10" s="41">
        <v>361650</v>
      </c>
      <c r="F10" s="28">
        <v>2003.6693989071039</v>
      </c>
      <c r="G10" s="74">
        <v>94.164581671130676</v>
      </c>
      <c r="H10" s="21">
        <v>3.1797965227759977</v>
      </c>
      <c r="K10" s="5">
        <f t="shared" si="1"/>
        <v>2003.6693989071039</v>
      </c>
      <c r="L10" s="22">
        <f t="shared" si="0"/>
        <v>306452.69569865189</v>
      </c>
      <c r="N10" s="17">
        <v>4</v>
      </c>
      <c r="O10" s="6">
        <f>O$2+O$1*Models!$I7</f>
        <v>-1.1978203157953442</v>
      </c>
      <c r="P10" s="6">
        <f>P$2+P$1*Models!$I7</f>
        <v>-1.0985869247117086</v>
      </c>
      <c r="Q10" s="6">
        <f>Q$2+Q$1*Models!$I7</f>
        <v>-1.0509047562068818</v>
      </c>
      <c r="R10" s="6">
        <f t="shared" si="2"/>
        <v>0.91451828446064809</v>
      </c>
      <c r="S10" s="6">
        <f t="shared" si="2"/>
        <v>0.8974426678843368</v>
      </c>
      <c r="T10" s="6">
        <f t="shared" si="2"/>
        <v>0.88813811486412431</v>
      </c>
      <c r="U10" s="6">
        <f t="shared" si="4"/>
        <v>0.99437074699868433</v>
      </c>
      <c r="V10" s="6">
        <f t="shared" si="3"/>
        <v>0.99260946118436166</v>
      </c>
      <c r="W10" s="6">
        <f t="shared" si="3"/>
        <v>0.99141419294515121</v>
      </c>
      <c r="X10" s="6">
        <f>(0.6*U6+0.4*V6)*(0.8*U7+0.2*V7)*U8*U9*U10</f>
        <v>0.91038520435905346</v>
      </c>
    </row>
    <row r="11" spans="1:24" ht="18.75" customHeight="1" x14ac:dyDescent="0.25">
      <c r="A11" s="20">
        <v>5</v>
      </c>
      <c r="B11" s="41">
        <v>293760</v>
      </c>
      <c r="C11" s="42" t="s">
        <v>4</v>
      </c>
      <c r="D11" s="41">
        <v>435880</v>
      </c>
      <c r="F11" s="28">
        <v>2002.6693989071039</v>
      </c>
      <c r="G11" s="74">
        <v>102.41678146536096</v>
      </c>
      <c r="H11" s="21">
        <v>3.4598093913812447</v>
      </c>
      <c r="K11" s="5">
        <f t="shared" si="1"/>
        <v>2002.6693989071039</v>
      </c>
      <c r="L11" s="22">
        <f t="shared" si="0"/>
        <v>324643.80474057997</v>
      </c>
      <c r="N11" s="17">
        <v>5</v>
      </c>
      <c r="O11" s="6">
        <f>O$2+O$1*Models!$I8</f>
        <v>-1.1722746460465387</v>
      </c>
      <c r="P11" s="6">
        <f>P$2+P$1*Models!$I8</f>
        <v>-1.070540333894495</v>
      </c>
      <c r="Q11" s="6">
        <f>Q$2+Q$1*Models!$I8</f>
        <v>-1.0209575675603573</v>
      </c>
      <c r="R11" s="6">
        <f>1/(1+EXP(1.8*O11+0.2*O16))</f>
        <v>0.91175234932857363</v>
      </c>
      <c r="S11" s="6">
        <f>1/(1+EXP(1.8*P11+0.2*P16))</f>
        <v>0.89386467860733532</v>
      </c>
      <c r="T11" s="6">
        <f>1/(1+EXP(1.8*Q11+0.2*Q16))</f>
        <v>0.88401159683833108</v>
      </c>
      <c r="U11" s="6">
        <f t="shared" si="4"/>
        <v>0.99697552779526355</v>
      </c>
      <c r="V11" s="6">
        <f t="shared" si="3"/>
        <v>0.99601312774058715</v>
      </c>
      <c r="W11" s="6">
        <f t="shared" si="3"/>
        <v>0.99535374289569301</v>
      </c>
      <c r="X11" s="6">
        <f>(0.4*U6+0.6*V6)*(0.6*U7+0.4*V7)*(0.8*U8+0.2*V8)*U9*U10*U11</f>
        <v>0.9048686459140689</v>
      </c>
    </row>
    <row r="12" spans="1:24" ht="18.75" customHeight="1" x14ac:dyDescent="0.25">
      <c r="A12" s="20">
        <v>6</v>
      </c>
      <c r="B12" s="41">
        <v>293490</v>
      </c>
      <c r="C12" s="42" t="s">
        <v>5</v>
      </c>
      <c r="D12" s="41">
        <v>393760</v>
      </c>
      <c r="F12" s="28">
        <v>2001.6693989071039</v>
      </c>
      <c r="G12" s="74">
        <v>105.56845400847337</v>
      </c>
      <c r="H12" s="21">
        <v>3.5616330956371458</v>
      </c>
      <c r="K12" s="5">
        <f t="shared" si="1"/>
        <v>2001.6693989071039</v>
      </c>
      <c r="L12" s="22">
        <f t="shared" si="0"/>
        <v>325996.74042555934</v>
      </c>
      <c r="N12" s="17">
        <v>6</v>
      </c>
      <c r="O12" s="6"/>
      <c r="P12" s="6"/>
      <c r="Q12" s="6"/>
      <c r="R12" s="6">
        <f>1/(1+EXP(1.4*O11+0.6*O16))</f>
        <v>0.91023971839334328</v>
      </c>
      <c r="S12" s="6">
        <f>1/(1+EXP(1.4*P11+0.6*P16))</f>
        <v>0.89190577242421798</v>
      </c>
      <c r="T12" s="6">
        <f>1/(1+EXP(1.4*Q11+0.6*Q16))</f>
        <v>0.88175021805972187</v>
      </c>
      <c r="U12" s="6">
        <f t="shared" si="4"/>
        <v>0.99834096294202668</v>
      </c>
      <c r="V12" s="6">
        <f t="shared" si="3"/>
        <v>0.99780849805345329</v>
      </c>
      <c r="W12" s="6">
        <f t="shared" si="3"/>
        <v>0.99744191276822947</v>
      </c>
      <c r="X12" s="6">
        <f>(0.2*U6+0.8*V6)*(0.4*U7+0.6*V7)*(0.6*U8+0.4*V8)*(0.8*U9+0.2*V9)*U10*U11*U12</f>
        <v>0.90028507529515567</v>
      </c>
    </row>
    <row r="13" spans="1:24" ht="18.75" customHeight="1" x14ac:dyDescent="0.25">
      <c r="A13" s="20">
        <v>7</v>
      </c>
      <c r="B13" s="41">
        <v>302060</v>
      </c>
      <c r="C13" s="42" t="s">
        <v>6</v>
      </c>
      <c r="D13" s="41">
        <v>352520</v>
      </c>
      <c r="F13" s="28">
        <v>2000.6693989071039</v>
      </c>
      <c r="G13" s="74">
        <v>112.21981867329727</v>
      </c>
      <c r="H13" s="21">
        <v>3.7836949846423282</v>
      </c>
      <c r="K13" s="5">
        <f t="shared" si="1"/>
        <v>2000.6693989071039</v>
      </c>
      <c r="L13" s="22">
        <f t="shared" si="0"/>
        <v>337354.71176595608</v>
      </c>
      <c r="N13" s="17">
        <v>7</v>
      </c>
      <c r="O13" s="6"/>
      <c r="P13" s="6"/>
      <c r="Q13" s="6"/>
      <c r="R13" s="6">
        <f>1/(1+EXP(O11+O16))</f>
        <v>0.90870375603316877</v>
      </c>
      <c r="S13" s="6">
        <f>1/(1+EXP(P11+P16))</f>
        <v>0.88991516402307114</v>
      </c>
      <c r="T13" s="6">
        <f>1/(1+EXP(Q11+Q16))</f>
        <v>0.87945076236888509</v>
      </c>
      <c r="U13" s="6">
        <f t="shared" si="4"/>
        <v>0.99831257378783078</v>
      </c>
      <c r="V13" s="6">
        <f t="shared" si="3"/>
        <v>0.99776814046652451</v>
      </c>
      <c r="W13" s="6">
        <f t="shared" si="3"/>
        <v>0.9973921688435794</v>
      </c>
      <c r="X13" s="6">
        <f>V6*(0.2*U7+0.8*V7)*(0.4*U8+0.6*V8)*(0.6*U9+0.4*V9)*(0.8*U10+0.2*V10)*U11*U12*U13</f>
        <v>0.89537803820436279</v>
      </c>
    </row>
    <row r="14" spans="1:24" ht="18.75" customHeight="1" x14ac:dyDescent="0.25">
      <c r="A14" s="20">
        <v>8</v>
      </c>
      <c r="B14" s="41">
        <v>315970</v>
      </c>
      <c r="C14" s="42" t="s">
        <v>11</v>
      </c>
      <c r="D14" s="41">
        <v>294280</v>
      </c>
      <c r="F14" s="28">
        <v>1999.6693989071039</v>
      </c>
      <c r="G14" s="74">
        <v>121.250878932544</v>
      </c>
      <c r="H14" s="21">
        <v>4.0886971067815736</v>
      </c>
      <c r="K14" s="5">
        <f t="shared" si="1"/>
        <v>1999.6693989071039</v>
      </c>
      <c r="L14" s="22">
        <f t="shared" si="0"/>
        <v>354583.41881332611</v>
      </c>
      <c r="N14" s="17">
        <v>8</v>
      </c>
      <c r="O14" s="6"/>
      <c r="P14" s="6"/>
      <c r="Q14" s="6"/>
      <c r="R14" s="6">
        <f>1/(1+EXP(0.6*O11+1.4*O16))</f>
        <v>0.90714419175797412</v>
      </c>
      <c r="S14" s="6">
        <f>1/(1+EXP(0.6*P11+1.4*P16))</f>
        <v>0.88789250529530084</v>
      </c>
      <c r="T14" s="6">
        <f>1/(1+EXP(0.6*Q11+1.4*Q16))</f>
        <v>0.87711282379784361</v>
      </c>
      <c r="U14" s="6">
        <f t="shared" si="4"/>
        <v>0.99828374840002565</v>
      </c>
      <c r="V14" s="6">
        <f t="shared" si="3"/>
        <v>0.99772713309139893</v>
      </c>
      <c r="W14" s="6">
        <f t="shared" si="3"/>
        <v>0.99734159242213405</v>
      </c>
      <c r="X14" s="6">
        <f>(0.2*W6+0.8*V6)*V7*(0.2*U8+0.8*V8)*(0.4*U9+0.6*V9)*(0.6*U10+0.4*V10)*(0.8*U11+0.2*V11)*U12*U13*U14</f>
        <v>0.89110201784800747</v>
      </c>
    </row>
    <row r="15" spans="1:24" ht="18.75" customHeight="1" x14ac:dyDescent="0.25">
      <c r="A15" s="20">
        <v>9</v>
      </c>
      <c r="B15" s="41">
        <v>267190</v>
      </c>
      <c r="C15" s="42" t="s">
        <v>12</v>
      </c>
      <c r="D15" s="41">
        <v>230200</v>
      </c>
      <c r="F15" s="28">
        <v>1998.6693989071039</v>
      </c>
      <c r="G15" s="74">
        <v>105.95509761400966</v>
      </c>
      <c r="H15" s="21">
        <v>3.5762286057177635</v>
      </c>
      <c r="K15" s="5">
        <f t="shared" si="1"/>
        <v>1998.6693989071039</v>
      </c>
      <c r="L15" s="22">
        <f t="shared" si="0"/>
        <v>301183.80520458281</v>
      </c>
      <c r="N15" s="17">
        <v>9</v>
      </c>
      <c r="O15" s="6"/>
      <c r="P15" s="6"/>
      <c r="Q15" s="6"/>
      <c r="R15" s="6">
        <f>1/(1+EXP(0.2*O11+1.8*O16))</f>
        <v>0.90556075504171818</v>
      </c>
      <c r="S15" s="6">
        <f>1/(1+EXP(0.2*P11+1.8*P16))</f>
        <v>0.8858374504946922</v>
      </c>
      <c r="T15" s="6">
        <f>1/(1+EXP(0.2*Q11+1.8*Q16))</f>
        <v>0.87473600139103602</v>
      </c>
      <c r="U15" s="6">
        <f t="shared" si="4"/>
        <v>0.99825448177848397</v>
      </c>
      <c r="V15" s="6">
        <f t="shared" si="3"/>
        <v>0.99768546891841914</v>
      </c>
      <c r="W15" s="6">
        <f t="shared" si="3"/>
        <v>0.99729017483005655</v>
      </c>
      <c r="X15" s="6">
        <f>(0.4*W6+0.6*V6)*(0.2*W7+0.8*V7)*V8*(0.2*U9+0.8*V9)*(0.4*U10+0.6*V10)*(0.6*U11+0.4*V11)*(0.8*U12+0.2*V12)*U13*U14*U15</f>
        <v>0.88713269233884573</v>
      </c>
    </row>
    <row r="16" spans="1:24" ht="18.75" customHeight="1" x14ac:dyDescent="0.25">
      <c r="A16" s="20">
        <v>10</v>
      </c>
      <c r="B16" s="41">
        <v>326980</v>
      </c>
      <c r="C16" s="42" t="s">
        <v>13</v>
      </c>
      <c r="D16" s="41">
        <v>160590</v>
      </c>
      <c r="F16" s="28">
        <v>1997.6693989071039</v>
      </c>
      <c r="G16" s="74">
        <v>134.08970988245014</v>
      </c>
      <c r="H16" s="21">
        <v>4.4826340493290981</v>
      </c>
      <c r="K16" s="5">
        <f t="shared" si="1"/>
        <v>1997.6693989071039</v>
      </c>
      <c r="L16" s="22">
        <f t="shared" si="0"/>
        <v>370117.85382588801</v>
      </c>
      <c r="N16" s="17">
        <v>10</v>
      </c>
      <c r="O16" s="6">
        <f>O$2+O$1*Models!$I9</f>
        <v>-1.1256348467705592</v>
      </c>
      <c r="P16" s="6">
        <f>P$2+P$1*Models!$I9</f>
        <v>-1.0193344982693973</v>
      </c>
      <c r="Q16" s="6">
        <f>Q$2+Q$1*Models!$I9</f>
        <v>-0.9662817308691265</v>
      </c>
      <c r="R16" s="6">
        <f>1/(1+EXP(1.8*O16+0.2*O21))</f>
        <v>0.9042625439647386</v>
      </c>
      <c r="S16" s="6">
        <f>1/(1+EXP(1.8*P16+0.2*P21))</f>
        <v>0.88415154586157607</v>
      </c>
      <c r="T16" s="6">
        <f>1/(1+EXP(1.8*Q16+0.2*Q21))</f>
        <v>0.87278509400960369</v>
      </c>
      <c r="U16" s="6">
        <f>R16/R15</f>
        <v>0.99856640090711557</v>
      </c>
      <c r="V16" s="6">
        <f>S16/S15</f>
        <v>0.99809682393516486</v>
      </c>
      <c r="W16" s="6">
        <f>T16/T15</f>
        <v>0.99776971865988151</v>
      </c>
      <c r="X16" s="6">
        <f>(0.6*W6+0.4*V6)*(0.4*W7+0.6*V7)*(0.2*W8+0.8*V8)*V9*(0.2*U10+0.8*V10)*(0.4*U11+0.6*V11)*(0.6*U12+0.4*V12)*(0.8*U13+0.2*V13)*U14*U15*U16</f>
        <v>0.88344833036295223</v>
      </c>
    </row>
    <row r="17" spans="1:38" ht="18.75" customHeight="1" x14ac:dyDescent="0.25">
      <c r="A17" s="20">
        <v>11</v>
      </c>
      <c r="B17" s="41">
        <v>280260</v>
      </c>
      <c r="C17" s="18"/>
      <c r="D17" s="18"/>
      <c r="F17" s="28">
        <v>1996.6693989071039</v>
      </c>
      <c r="G17" s="74">
        <v>118.94155004078286</v>
      </c>
      <c r="H17" s="21">
        <v>3.8910742709865542</v>
      </c>
      <c r="K17" s="5">
        <f t="shared" si="1"/>
        <v>1996.6693989071039</v>
      </c>
      <c r="L17" s="22">
        <f t="shared" si="0"/>
        <v>318450.8555535053</v>
      </c>
      <c r="N17" s="17">
        <v>11</v>
      </c>
      <c r="O17" s="6"/>
      <c r="P17" s="6"/>
      <c r="Q17" s="6"/>
      <c r="R17" s="6">
        <f>1/(1+EXP(1.4*O16+0.6*O21))</f>
        <v>0.9032606581608692</v>
      </c>
      <c r="S17" s="6">
        <f>1/(1+EXP(1.4*P16+0.6*P21))</f>
        <v>0.88284985307798891</v>
      </c>
      <c r="T17" s="6">
        <f>1/(1+EXP(1.4*Q16+0.6*Q21))</f>
        <v>0.87127817910148142</v>
      </c>
      <c r="U17" s="6">
        <f t="shared" si="4"/>
        <v>0.99889204102220508</v>
      </c>
      <c r="V17" s="6">
        <f t="shared" si="3"/>
        <v>0.99852774924199372</v>
      </c>
      <c r="W17" s="6">
        <f t="shared" si="3"/>
        <v>0.99827344105844029</v>
      </c>
      <c r="X17" s="6">
        <f>(0.8*W6+0.2*V6)*(0.6*W7+0.4*V7)*(0.4*W8+0.6*V8)*(0.2*W9+0.8*V9)*V10*(0.2*U11+0.8*V11)*(0.4*U12+0.6*V12)*(0.6*U13+0.4*V13)*(0.8*U14+0.2*V14)*U15*U16*U17</f>
        <v>0.88007300062948468</v>
      </c>
    </row>
    <row r="18" spans="1:38" ht="18.75" customHeight="1" x14ac:dyDescent="0.25">
      <c r="A18" s="20">
        <v>12</v>
      </c>
      <c r="B18" s="41">
        <v>354120</v>
      </c>
      <c r="C18" s="18"/>
      <c r="D18" s="18"/>
      <c r="F18" s="28">
        <v>1995.6693989071039</v>
      </c>
      <c r="G18" s="74">
        <v>155.68358840620834</v>
      </c>
      <c r="H18" s="21">
        <v>4.9778245810782122</v>
      </c>
      <c r="K18" s="5">
        <f t="shared" si="1"/>
        <v>1995.6693989071039</v>
      </c>
      <c r="L18" s="22">
        <f t="shared" si="0"/>
        <v>403924.13915670617</v>
      </c>
      <c r="N18" s="17">
        <v>12</v>
      </c>
      <c r="O18" s="6"/>
      <c r="P18" s="6"/>
      <c r="Q18" s="6"/>
      <c r="R18" s="6">
        <f>1/(1+EXP(O16+O21))</f>
        <v>0.90224942108185491</v>
      </c>
      <c r="S18" s="6">
        <f>1/(1+EXP(P16+P21))</f>
        <v>0.88153549394870201</v>
      </c>
      <c r="T18" s="6">
        <f>1/(1+EXP(Q16+Q21))</f>
        <v>0.86975607786883968</v>
      </c>
      <c r="U18" s="6">
        <f t="shared" si="4"/>
        <v>0.99888045928948876</v>
      </c>
      <c r="V18" s="6">
        <f t="shared" si="3"/>
        <v>0.99851123141188225</v>
      </c>
      <c r="W18" s="6">
        <f t="shared" si="3"/>
        <v>0.99825302495901891</v>
      </c>
      <c r="X18" s="6">
        <f>W6*(0.8*W7+0.2*V7)*(0.6*W8+0.4*V8)*(0.4*W9+0.6*V9)*(0.2*W10+0.8*V10)*V11*(0.2*U12+0.8*V12)*(0.4*U13+0.6*V13)*(0.6*U14+0.4*V14)*(0.8*U15+0.2*V15)*U16*U17*U18</f>
        <v>0.87669927511466661</v>
      </c>
    </row>
    <row r="19" spans="1:38" ht="18.75" customHeight="1" x14ac:dyDescent="0.25">
      <c r="A19" s="20">
        <v>13</v>
      </c>
      <c r="B19" s="41">
        <v>356920</v>
      </c>
      <c r="C19" s="18"/>
      <c r="D19" s="18"/>
      <c r="F19" s="28">
        <v>1994.6693989071039</v>
      </c>
      <c r="G19" s="74">
        <v>162.57625333399886</v>
      </c>
      <c r="H19" s="21">
        <v>5.0739594790706324</v>
      </c>
      <c r="K19" s="5">
        <f t="shared" si="1"/>
        <v>1994.6693989071039</v>
      </c>
      <c r="L19" s="22">
        <f t="shared" si="0"/>
        <v>408337.37070981413</v>
      </c>
      <c r="N19" s="17">
        <v>13</v>
      </c>
      <c r="O19" s="6"/>
      <c r="P19" s="6"/>
      <c r="Q19" s="6"/>
      <c r="R19" s="6">
        <f>1/(1+EXP(0.6*O16+1.4*O21))</f>
        <v>0.90122876922473261</v>
      </c>
      <c r="S19" s="6">
        <f>1/(1+EXP(0.6*P16+1.4*P21))</f>
        <v>0.88020838934242585</v>
      </c>
      <c r="T19" s="6">
        <f>1/(1+EXP(0.6*Q16+1.4*Q21))</f>
        <v>0.86821870046879135</v>
      </c>
      <c r="U19" s="6">
        <f t="shared" si="4"/>
        <v>0.99886876972899752</v>
      </c>
      <c r="V19" s="6">
        <f t="shared" si="3"/>
        <v>0.99849455340665683</v>
      </c>
      <c r="W19" s="6">
        <f t="shared" si="3"/>
        <v>0.99823240395880264</v>
      </c>
      <c r="X19" s="6">
        <f>W6*W7*(0.8*W8+0.2*V8)*(0.6*W9+0.4*V9)*(0.4*W10+0.6*V10)*(0.2*W11+0.8*V11)*V12*(0.2*U13+0.8*V13)*(0.4*U14+0.6*V14)*(0.6*U15+0.4*V15)*(0.8*U16+0.2*V16)*U17*U18*U19</f>
        <v>0.87408115348238846</v>
      </c>
    </row>
    <row r="20" spans="1:38" ht="18.75" customHeight="1" x14ac:dyDescent="0.25">
      <c r="A20" s="44">
        <v>14</v>
      </c>
      <c r="B20" s="45">
        <v>354830</v>
      </c>
      <c r="C20" s="46"/>
      <c r="D20" s="46"/>
      <c r="F20" s="47">
        <v>1993.6693989071039</v>
      </c>
      <c r="G20" s="75">
        <v>167.56161882954632</v>
      </c>
      <c r="H20" s="48">
        <v>5.0974943749004415</v>
      </c>
      <c r="K20" s="116">
        <f t="shared" si="1"/>
        <v>1993.6693989071039</v>
      </c>
      <c r="L20" s="49">
        <f t="shared" si="0"/>
        <v>406975.97173139127</v>
      </c>
      <c r="N20" s="17">
        <v>14</v>
      </c>
      <c r="O20" s="6"/>
      <c r="P20" s="6"/>
      <c r="Q20" s="6"/>
      <c r="R20" s="6">
        <f>1/(1+EXP(0.2*O16+1.8*O21))</f>
        <v>0.90019863915946818</v>
      </c>
      <c r="S20" s="6">
        <f>1/(1+EXP(0.2*P16+1.8*P21))</f>
        <v>0.87886846064403978</v>
      </c>
      <c r="T20" s="6">
        <f>1/(1+EXP(0.2*Q16+1.8*Q21))</f>
        <v>0.8666659580596302</v>
      </c>
      <c r="U20" s="6">
        <f t="shared" si="4"/>
        <v>0.99885697161426557</v>
      </c>
      <c r="V20" s="6">
        <f t="shared" si="3"/>
        <v>0.99847771423834408</v>
      </c>
      <c r="W20" s="6">
        <f t="shared" si="3"/>
        <v>0.99821157686614814</v>
      </c>
      <c r="X20" s="6">
        <f>W6*W7*W8*(0.8*W9+0.2*V9)*(0.6*W10+0.4*V10)*(0.4*W11+0.6*V11)*(0.2*W12+0.8*V12)*V13*(0.2*U14+0.8*V14)*(0.4*U15+0.6*V15)*(0.6*U16+0.4*V16)*(0.8*U17+0.2*V17)*U18*U19*U20</f>
        <v>0.8718696548360152</v>
      </c>
    </row>
    <row r="21" spans="1:38" ht="18.75" customHeight="1" x14ac:dyDescent="0.25">
      <c r="K21" s="17"/>
      <c r="L21" s="18"/>
      <c r="N21" s="51">
        <v>15</v>
      </c>
      <c r="O21" s="52">
        <f>O$2+O$1*Models!$I10</f>
        <v>-1.0968370338296407</v>
      </c>
      <c r="P21" s="52">
        <f>P$2+P$1*Models!$I10</f>
        <v>-0.98771737944156268</v>
      </c>
      <c r="Q21" s="52">
        <f>Q$2+Q$1*Models!$I10</f>
        <v>-0.93252205475848782</v>
      </c>
      <c r="R21" s="52"/>
      <c r="S21" s="52"/>
      <c r="T21" s="52"/>
      <c r="U21" s="52"/>
      <c r="V21" s="52"/>
      <c r="W21" s="52"/>
      <c r="X21" s="53"/>
    </row>
    <row r="22" spans="1:38" ht="18.75" customHeight="1" x14ac:dyDescent="0.25">
      <c r="B22" s="6"/>
      <c r="C22" s="6"/>
      <c r="D22" s="6"/>
      <c r="K22" s="17"/>
      <c r="L22" s="18"/>
      <c r="N22" s="17"/>
      <c r="O22" s="88"/>
      <c r="P22" s="88"/>
      <c r="Q22" s="88"/>
      <c r="R22" s="88"/>
      <c r="S22" s="88"/>
      <c r="T22" s="88"/>
      <c r="U22" s="88"/>
      <c r="V22" s="88"/>
      <c r="W22" s="88"/>
      <c r="X22" s="96"/>
    </row>
    <row r="23" spans="1:38" ht="18.75" customHeight="1" x14ac:dyDescent="0.25">
      <c r="B23" s="6"/>
      <c r="C23" s="6"/>
      <c r="D23" s="6"/>
      <c r="F23" s="193" t="s">
        <v>67</v>
      </c>
      <c r="G23" s="193"/>
      <c r="H23" s="193"/>
      <c r="K23" s="29" t="s">
        <v>71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18.75" customHeight="1" x14ac:dyDescent="0.25">
      <c r="B24" s="6"/>
      <c r="C24" s="6"/>
      <c r="D24" s="6"/>
      <c r="F24" s="50" t="s">
        <v>66</v>
      </c>
      <c r="G24" s="30">
        <f>IF(Models!$D$46=1,Models!$C$29,1900+YEARFRAC(DATE(1900,1,1),Introduction!E33,1))</f>
        <v>2007.4989606043705</v>
      </c>
      <c r="H24" s="30">
        <f>IF(Models!$D$46=1,Models!$C$29-15,1900+YEARFRAC(DATE(1900,1,1),Introduction!F33,1))</f>
        <v>1997.4989663072024</v>
      </c>
      <c r="K24" s="50" t="s">
        <v>66</v>
      </c>
      <c r="L24" s="30">
        <f>Models!C29-0.5</f>
        <v>2007.6693989071039</v>
      </c>
      <c r="M24" s="30">
        <f>L24-1</f>
        <v>2006.6693989071039</v>
      </c>
      <c r="N24" s="30">
        <f t="shared" ref="N24:Z24" si="5">M24-1</f>
        <v>2005.6693989071039</v>
      </c>
      <c r="O24" s="30">
        <f t="shared" si="5"/>
        <v>2004.6693989071039</v>
      </c>
      <c r="P24" s="30">
        <f t="shared" si="5"/>
        <v>2003.6693989071039</v>
      </c>
      <c r="Q24" s="30">
        <f t="shared" si="5"/>
        <v>2002.6693989071039</v>
      </c>
      <c r="R24" s="30">
        <f t="shared" si="5"/>
        <v>2001.6693989071039</v>
      </c>
      <c r="S24" s="30">
        <f t="shared" si="5"/>
        <v>2000.6693989071039</v>
      </c>
      <c r="T24" s="30">
        <f t="shared" si="5"/>
        <v>1999.6693989071039</v>
      </c>
      <c r="U24" s="30">
        <f t="shared" si="5"/>
        <v>1998.6693989071039</v>
      </c>
      <c r="V24" s="30">
        <f t="shared" si="5"/>
        <v>1997.6693989071039</v>
      </c>
      <c r="W24" s="30">
        <f t="shared" si="5"/>
        <v>1996.6693989071039</v>
      </c>
      <c r="X24" s="30">
        <f t="shared" si="5"/>
        <v>1995.6693989071039</v>
      </c>
      <c r="Y24" s="30">
        <f t="shared" si="5"/>
        <v>1994.6693989071039</v>
      </c>
      <c r="Z24" s="30">
        <f t="shared" si="5"/>
        <v>1993.6693989071039</v>
      </c>
    </row>
    <row r="25" spans="1:38" ht="18.75" customHeight="1" x14ac:dyDescent="0.25">
      <c r="B25" s="6"/>
      <c r="C25" s="6"/>
      <c r="D25" s="6"/>
      <c r="F25" s="39" t="s">
        <v>10</v>
      </c>
      <c r="G25" s="6">
        <f>IF(Models!$D$42=1,Introduction!E34/SUM(Introduction!E$34:E$41)/5,EXP(-EXP(-(Introduction!E$34+Introduction!E$35*Models!$M3)))/5)</f>
        <v>0</v>
      </c>
      <c r="H25" s="6">
        <f>IF(Models!$D$46=1,G25,IF(Models!$D$42=1,Introduction!F34/SUM(Introduction!F$34:F$41)/5,EXP(-EXP(-(Introduction!F$34+Introduction!F$35*Models!$M3)))/5))</f>
        <v>0</v>
      </c>
      <c r="K25" s="15" t="s">
        <v>10</v>
      </c>
      <c r="L25" s="6">
        <f>$G25+(L$24-$G$24)*($H25-$G25)/($H$24-$G$24)</f>
        <v>0</v>
      </c>
      <c r="M25" s="6">
        <f t="shared" ref="L25:Z32" si="6">$G25+(M$24-$G$24)*($H25-$G25)/($H$24-$G$24)</f>
        <v>0</v>
      </c>
      <c r="N25" s="6">
        <f t="shared" si="6"/>
        <v>0</v>
      </c>
      <c r="O25" s="6">
        <f t="shared" si="6"/>
        <v>0</v>
      </c>
      <c r="P25" s="6">
        <f t="shared" si="6"/>
        <v>0</v>
      </c>
      <c r="Q25" s="6">
        <f t="shared" si="6"/>
        <v>0</v>
      </c>
      <c r="R25" s="6">
        <f t="shared" si="6"/>
        <v>0</v>
      </c>
      <c r="S25" s="6">
        <f t="shared" si="6"/>
        <v>0</v>
      </c>
      <c r="T25" s="6">
        <f t="shared" si="6"/>
        <v>0</v>
      </c>
      <c r="U25" s="6">
        <f t="shared" si="6"/>
        <v>0</v>
      </c>
      <c r="V25" s="6">
        <f t="shared" si="6"/>
        <v>0</v>
      </c>
      <c r="W25" s="6">
        <f t="shared" si="6"/>
        <v>0</v>
      </c>
      <c r="X25" s="6">
        <f t="shared" si="6"/>
        <v>0</v>
      </c>
      <c r="Y25" s="6">
        <f t="shared" si="6"/>
        <v>0</v>
      </c>
      <c r="Z25" s="6">
        <f t="shared" si="6"/>
        <v>0</v>
      </c>
    </row>
    <row r="26" spans="1:38" ht="18.75" customHeight="1" x14ac:dyDescent="0.25">
      <c r="B26" s="6"/>
      <c r="C26" s="6"/>
      <c r="D26" s="6"/>
      <c r="F26" s="39" t="s">
        <v>0</v>
      </c>
      <c r="G26" s="6">
        <f>IF(Models!$D$42=1,Introduction!E35/SUM(Introduction!E$34:E$41)/5,(EXP(-EXP(-(Introduction!E$34+Introduction!E$35*Models!$M4)))-EXP(-EXP(-(Introduction!E$34+Introduction!E$35*Models!$M3))))/5)</f>
        <v>1.2361925510464227E-2</v>
      </c>
      <c r="H26" s="6">
        <f>IF(Models!$D$46=1,G26,IF(Models!$D$42=1,Introduction!F35/SUM(Introduction!F$34:F$41)/5,(EXP(-EXP(-(Introduction!F$34+Introduction!F$35*Models!$M4)))-EXP(-EXP(-(Introduction!F$34+Introduction!F$35*Models!$M3))))/5))</f>
        <v>1.4930121170961864E-2</v>
      </c>
      <c r="K26" s="15" t="s">
        <v>0</v>
      </c>
      <c r="L26" s="6">
        <f t="shared" si="6"/>
        <v>1.2318153594555596E-2</v>
      </c>
      <c r="M26" s="6">
        <f t="shared" si="6"/>
        <v>1.2574973307065326E-2</v>
      </c>
      <c r="N26" s="6">
        <f t="shared" si="6"/>
        <v>1.2831793019575054E-2</v>
      </c>
      <c r="O26" s="6">
        <f t="shared" si="6"/>
        <v>1.3088612732084783E-2</v>
      </c>
      <c r="P26" s="6">
        <f t="shared" si="6"/>
        <v>1.3345432444594511E-2</v>
      </c>
      <c r="Q26" s="6">
        <f t="shared" si="6"/>
        <v>1.3602252157104242E-2</v>
      </c>
      <c r="R26" s="6">
        <f t="shared" si="6"/>
        <v>1.385907186961397E-2</v>
      </c>
      <c r="S26" s="6">
        <f t="shared" si="6"/>
        <v>1.4115891582123698E-2</v>
      </c>
      <c r="T26" s="6">
        <f t="shared" si="6"/>
        <v>1.4372711294633427E-2</v>
      </c>
      <c r="U26" s="6">
        <f t="shared" si="6"/>
        <v>1.4629531007143157E-2</v>
      </c>
      <c r="V26" s="6">
        <f t="shared" si="6"/>
        <v>1.4886350719652885E-2</v>
      </c>
      <c r="W26" s="6">
        <f t="shared" si="6"/>
        <v>1.5143170432162614E-2</v>
      </c>
      <c r="X26" s="6">
        <f t="shared" si="6"/>
        <v>1.5399990144672342E-2</v>
      </c>
      <c r="Y26" s="6">
        <f t="shared" si="6"/>
        <v>1.5656809857182073E-2</v>
      </c>
      <c r="Z26" s="6">
        <f t="shared" si="6"/>
        <v>1.5913629569691799E-2</v>
      </c>
    </row>
    <row r="27" spans="1:38" ht="18.75" customHeight="1" x14ac:dyDescent="0.25">
      <c r="B27" s="6"/>
      <c r="C27" s="6"/>
      <c r="D27" s="6"/>
      <c r="F27" s="39" t="s">
        <v>1</v>
      </c>
      <c r="G27" s="6">
        <f>IF(Models!$D$42=1,Introduction!E36/SUM(Introduction!E$34:E$41)/5,(EXP(-EXP(-(Introduction!E$34+Introduction!E$35*Models!$M5)))-EXP(-EXP(-(Introduction!E$34+Introduction!E$35*Models!$M4))))/5)</f>
        <v>4.5751964215356801E-2</v>
      </c>
      <c r="H27" s="6">
        <f>IF(Models!$D$46=1,G27,IF(Models!$D$42=1,Introduction!F36/SUM(Introduction!F$34:F$41)/5,(EXP(-EXP(-(Introduction!F$34+Introduction!F$35*Models!$M5)))-EXP(-EXP(-(Introduction!F$34+Introduction!F$35*Models!$M4))))/5))</f>
        <v>5.4880437502233981E-2</v>
      </c>
      <c r="K27" s="15" t="s">
        <v>1</v>
      </c>
      <c r="L27" s="6">
        <f t="shared" si="6"/>
        <v>4.5596379977273498E-2</v>
      </c>
      <c r="M27" s="6">
        <f t="shared" si="6"/>
        <v>4.6509227826543001E-2</v>
      </c>
      <c r="N27" s="6">
        <f t="shared" si="6"/>
        <v>4.7422075675812504E-2</v>
      </c>
      <c r="O27" s="6">
        <f t="shared" si="6"/>
        <v>4.8334923525082008E-2</v>
      </c>
      <c r="P27" s="6">
        <f t="shared" si="6"/>
        <v>4.9247771374351504E-2</v>
      </c>
      <c r="Q27" s="6">
        <f t="shared" si="6"/>
        <v>5.0160619223621007E-2</v>
      </c>
      <c r="R27" s="6">
        <f t="shared" si="6"/>
        <v>5.107346707289051E-2</v>
      </c>
      <c r="S27" s="6">
        <f t="shared" si="6"/>
        <v>5.1986314922160014E-2</v>
      </c>
      <c r="T27" s="6">
        <f t="shared" si="6"/>
        <v>5.2899162771429517E-2</v>
      </c>
      <c r="U27" s="6">
        <f t="shared" si="6"/>
        <v>5.381201062069902E-2</v>
      </c>
      <c r="V27" s="6">
        <f t="shared" si="6"/>
        <v>5.4724858469968524E-2</v>
      </c>
      <c r="W27" s="6">
        <f t="shared" si="6"/>
        <v>5.5637706319238027E-2</v>
      </c>
      <c r="X27" s="6">
        <f t="shared" si="6"/>
        <v>5.655055416850753E-2</v>
      </c>
      <c r="Y27" s="6">
        <f t="shared" si="6"/>
        <v>5.7463402017777034E-2</v>
      </c>
      <c r="Z27" s="6">
        <f t="shared" si="6"/>
        <v>5.8376249867046537E-2</v>
      </c>
    </row>
    <row r="28" spans="1:38" ht="18.75" customHeight="1" x14ac:dyDescent="0.25">
      <c r="B28" s="6"/>
      <c r="C28" s="6"/>
      <c r="D28" s="6"/>
      <c r="F28" s="39" t="s">
        <v>2</v>
      </c>
      <c r="G28" s="6">
        <f>IF(Models!$D$42=1,Introduction!E37/SUM(Introduction!E$34:E$41)/5,(EXP(-EXP(-(Introduction!E$34+Introduction!E$35*Models!$M6)))-EXP(-EXP(-(Introduction!E$34+Introduction!E$35*Models!$M5))))/5)</f>
        <v>4.9680163163139959E-2</v>
      </c>
      <c r="H28" s="6">
        <f>IF(Models!$D$46=1,G28,IF(Models!$D$42=1,Introduction!F37/SUM(Introduction!F$34:F$41)/5,(EXP(-EXP(-(Introduction!F$34+Introduction!F$35*Models!$M6)))-EXP(-EXP(-(Introduction!F$34+Introduction!F$35*Models!$M5))))/5))</f>
        <v>5.2984594488329706E-2</v>
      </c>
      <c r="K28" s="15" t="s">
        <v>2</v>
      </c>
      <c r="L28" s="6">
        <f t="shared" si="6"/>
        <v>4.9623842964365061E-2</v>
      </c>
      <c r="M28" s="6">
        <f t="shared" si="6"/>
        <v>4.9954286285330309E-2</v>
      </c>
      <c r="N28" s="6">
        <f t="shared" si="6"/>
        <v>5.0284729606295556E-2</v>
      </c>
      <c r="O28" s="6">
        <f t="shared" si="6"/>
        <v>5.0615172927260803E-2</v>
      </c>
      <c r="P28" s="6">
        <f t="shared" si="6"/>
        <v>5.094561624822605E-2</v>
      </c>
      <c r="Q28" s="6">
        <f t="shared" si="6"/>
        <v>5.1276059569191297E-2</v>
      </c>
      <c r="R28" s="6">
        <f t="shared" si="6"/>
        <v>5.1606502890156544E-2</v>
      </c>
      <c r="S28" s="6">
        <f t="shared" si="6"/>
        <v>5.1936946211121784E-2</v>
      </c>
      <c r="T28" s="6">
        <f t="shared" si="6"/>
        <v>5.2267389532087032E-2</v>
      </c>
      <c r="U28" s="6">
        <f t="shared" si="6"/>
        <v>5.2597832853052279E-2</v>
      </c>
      <c r="V28" s="6">
        <f t="shared" si="6"/>
        <v>5.2928276174017526E-2</v>
      </c>
      <c r="W28" s="6">
        <f t="shared" si="6"/>
        <v>5.3258719494982773E-2</v>
      </c>
      <c r="X28" s="6">
        <f t="shared" si="6"/>
        <v>5.358916281594802E-2</v>
      </c>
      <c r="Y28" s="6">
        <f t="shared" si="6"/>
        <v>5.3919606136913267E-2</v>
      </c>
      <c r="Z28" s="6">
        <f t="shared" si="6"/>
        <v>5.4250049457878514E-2</v>
      </c>
    </row>
    <row r="29" spans="1:38" ht="18.75" customHeight="1" x14ac:dyDescent="0.25">
      <c r="F29" s="39" t="s">
        <v>3</v>
      </c>
      <c r="G29" s="6">
        <f>IF(Models!$D$42=1,Introduction!E38/SUM(Introduction!E$34:E$41)/5,(EXP(-EXP(-(Introduction!E$34+Introduction!E$35*Models!$M7)))-EXP(-EXP(-(Introduction!E$34+Introduction!E$35*Models!$M6))))/5)</f>
        <v>4.2548033466984957E-2</v>
      </c>
      <c r="H29" s="6">
        <f>IF(Models!$D$46=1,G29,IF(Models!$D$42=1,Introduction!F38/SUM(Introduction!F$34:F$41)/5,(EXP(-EXP(-(Introduction!F$34+Introduction!F$35*Models!$M7)))-EXP(-EXP(-(Introduction!F$34+Introduction!F$35*Models!$M6))))/5))</f>
        <v>3.9976409193265901E-2</v>
      </c>
      <c r="K29" s="15" t="s">
        <v>3</v>
      </c>
      <c r="L29" s="6">
        <f t="shared" si="6"/>
        <v>4.2591863819628734E-2</v>
      </c>
      <c r="M29" s="6">
        <f t="shared" si="6"/>
        <v>4.2334701245601333E-2</v>
      </c>
      <c r="N29" s="6">
        <f t="shared" si="6"/>
        <v>4.2077538671573933E-2</v>
      </c>
      <c r="O29" s="6">
        <f t="shared" si="6"/>
        <v>4.1820376097546533E-2</v>
      </c>
      <c r="P29" s="6">
        <f t="shared" si="6"/>
        <v>4.1563213523519139E-2</v>
      </c>
      <c r="Q29" s="6">
        <f t="shared" si="6"/>
        <v>4.1306050949491739E-2</v>
      </c>
      <c r="R29" s="6">
        <f t="shared" si="6"/>
        <v>4.1048888375464339E-2</v>
      </c>
      <c r="S29" s="6">
        <f t="shared" si="6"/>
        <v>4.0791725801436939E-2</v>
      </c>
      <c r="T29" s="6">
        <f t="shared" si="6"/>
        <v>4.0534563227409538E-2</v>
      </c>
      <c r="U29" s="6">
        <f t="shared" si="6"/>
        <v>4.0277400653382138E-2</v>
      </c>
      <c r="V29" s="6">
        <f t="shared" si="6"/>
        <v>4.0020238079354745E-2</v>
      </c>
      <c r="W29" s="6">
        <f t="shared" si="6"/>
        <v>3.9763075505327344E-2</v>
      </c>
      <c r="X29" s="6">
        <f t="shared" si="6"/>
        <v>3.9505912931299944E-2</v>
      </c>
      <c r="Y29" s="6">
        <f t="shared" si="6"/>
        <v>3.9248750357272544E-2</v>
      </c>
      <c r="Z29" s="6">
        <f t="shared" si="6"/>
        <v>3.8991587783245144E-2</v>
      </c>
    </row>
    <row r="30" spans="1:38" ht="18.75" customHeight="1" x14ac:dyDescent="0.25">
      <c r="F30" s="39" t="s">
        <v>4</v>
      </c>
      <c r="G30" s="6">
        <f>IF(Models!$D$42=1,Introduction!E39/SUM(Introduction!E$34:E$41)/5,(EXP(-EXP(-(Introduction!E$34+Introduction!E$35*Models!$M8)))-EXP(-EXP(-(Introduction!E$34+Introduction!E$35*Models!$M7))))/5)</f>
        <v>3.0877928940598421E-2</v>
      </c>
      <c r="H30" s="6">
        <f>IF(Models!$D$46=1,G30,IF(Models!$D$42=1,Introduction!F39/SUM(Introduction!F$34:F$41)/5,(EXP(-EXP(-(Introduction!F$34+Introduction!F$35*Models!$M8)))-EXP(-EXP(-(Introduction!F$34+Introduction!F$35*Models!$M7))))/5))</f>
        <v>2.5308288951638853E-2</v>
      </c>
      <c r="K30" s="15" t="s">
        <v>4</v>
      </c>
      <c r="L30" s="6">
        <f t="shared" si="6"/>
        <v>3.0972856993389714E-2</v>
      </c>
      <c r="M30" s="6">
        <f t="shared" si="6"/>
        <v>3.0415892676866368E-2</v>
      </c>
      <c r="N30" s="6">
        <f t="shared" si="6"/>
        <v>2.9858928360343023E-2</v>
      </c>
      <c r="O30" s="6">
        <f t="shared" si="6"/>
        <v>2.930196404381968E-2</v>
      </c>
      <c r="P30" s="6">
        <f t="shared" si="6"/>
        <v>2.8744999727296335E-2</v>
      </c>
      <c r="Q30" s="6">
        <f t="shared" si="6"/>
        <v>2.8188035410772989E-2</v>
      </c>
      <c r="R30" s="6">
        <f t="shared" si="6"/>
        <v>2.7631071094249643E-2</v>
      </c>
      <c r="S30" s="6">
        <f t="shared" si="6"/>
        <v>2.7074106777726301E-2</v>
      </c>
      <c r="T30" s="6">
        <f t="shared" si="6"/>
        <v>2.6517142461202955E-2</v>
      </c>
      <c r="U30" s="6">
        <f t="shared" si="6"/>
        <v>2.5960178144679609E-2</v>
      </c>
      <c r="V30" s="6">
        <f t="shared" si="6"/>
        <v>2.5403213828156267E-2</v>
      </c>
      <c r="W30" s="6">
        <f t="shared" si="6"/>
        <v>2.4846249511632921E-2</v>
      </c>
      <c r="X30" s="6">
        <f t="shared" si="6"/>
        <v>2.4289285195109575E-2</v>
      </c>
      <c r="Y30" s="6">
        <f t="shared" si="6"/>
        <v>2.3732320878586233E-2</v>
      </c>
      <c r="Z30" s="6">
        <f t="shared" si="6"/>
        <v>2.3175356562062887E-2</v>
      </c>
    </row>
    <row r="31" spans="1:38" ht="18.75" customHeight="1" x14ac:dyDescent="0.25">
      <c r="A31" s="13" t="s">
        <v>62</v>
      </c>
      <c r="B31" s="6">
        <f>IF(ISBLANK(Introduction!D26),1,Introduction!D26)</f>
        <v>1</v>
      </c>
      <c r="C31" s="6">
        <f>IF(ISBLANK(Introduction!E26),1,Introduction!E26)</f>
        <v>0.96899999999999997</v>
      </c>
      <c r="D31" s="6">
        <f>IF(ISBLANK(Introduction!F26),1,Introduction!F26)</f>
        <v>0.86729999999999996</v>
      </c>
      <c r="F31" s="39" t="s">
        <v>5</v>
      </c>
      <c r="G31" s="6">
        <f>IF(Models!$D$42=1,Introduction!E40/SUM(Introduction!E$34:E$41)/5,(EXP(-EXP(-(Introduction!E$34+Introduction!E$35*Models!$M9)))-EXP(-EXP(-(Introduction!E$34+Introduction!E$35*Models!$M8))))/5)</f>
        <v>1.566991911372749E-2</v>
      </c>
      <c r="H31" s="6">
        <f>IF(Models!$D$46=1,G31,IF(Models!$D$42=1,Introduction!F40/SUM(Introduction!F$34:F$41)/5,(EXP(-EXP(-(Introduction!F$34+Introduction!F$35*Models!$M9)))-EXP(-EXP(-(Introduction!F$34+Introduction!F$35*Models!$M8))))/5))</f>
        <v>1.0764199163598671E-2</v>
      </c>
      <c r="K31" s="15" t="s">
        <v>5</v>
      </c>
      <c r="L31" s="6">
        <f t="shared" si="6"/>
        <v>1.5753531419608703E-2</v>
      </c>
      <c r="M31" s="6">
        <f t="shared" si="6"/>
        <v>1.5262959144830699E-2</v>
      </c>
      <c r="N31" s="6">
        <f t="shared" si="6"/>
        <v>1.4772386870052695E-2</v>
      </c>
      <c r="O31" s="6">
        <f t="shared" si="6"/>
        <v>1.4281814595274691E-2</v>
      </c>
      <c r="P31" s="6">
        <f t="shared" si="6"/>
        <v>1.3791242320496687E-2</v>
      </c>
      <c r="Q31" s="6">
        <f t="shared" si="6"/>
        <v>1.3300670045718681E-2</v>
      </c>
      <c r="R31" s="6">
        <f t="shared" si="6"/>
        <v>1.2810097770940677E-2</v>
      </c>
      <c r="S31" s="6">
        <f t="shared" si="6"/>
        <v>1.2319525496162673E-2</v>
      </c>
      <c r="T31" s="6">
        <f t="shared" si="6"/>
        <v>1.1828953221384669E-2</v>
      </c>
      <c r="U31" s="6">
        <f t="shared" si="6"/>
        <v>1.1338380946606663E-2</v>
      </c>
      <c r="V31" s="6">
        <f t="shared" si="6"/>
        <v>1.0847808671828659E-2</v>
      </c>
      <c r="W31" s="6">
        <f t="shared" si="6"/>
        <v>1.0357236397050655E-2</v>
      </c>
      <c r="X31" s="6">
        <f t="shared" si="6"/>
        <v>9.866664122272651E-3</v>
      </c>
      <c r="Y31" s="6">
        <f t="shared" si="6"/>
        <v>9.376091847494647E-3</v>
      </c>
      <c r="Z31" s="6">
        <f t="shared" si="6"/>
        <v>8.8855195727166429E-3</v>
      </c>
    </row>
    <row r="32" spans="1:38" ht="18.75" customHeight="1" x14ac:dyDescent="0.25">
      <c r="A32" s="13" t="s">
        <v>63</v>
      </c>
      <c r="B32" s="6">
        <f>IF(ISBLANK(Introduction!D25),0,IF(Type_source1=2,Introduction!D25,LN(Introduction!D25)/2-LN((1-Introduction!D25)*EXP(2*B$31*Models!$I$25)-EXP(2*B$31*Models!$I$16))/2))</f>
        <v>0</v>
      </c>
      <c r="C32" s="6">
        <f>IF(ISBLANK(Introduction!E25),0,IF(Type_source1=2,Introduction!E25,LN(Introduction!E25)/2-LN((1-Introduction!E25)*EXP(2*C$31*Models!$I$25)-EXP(2*C$31*Models!$I$16))/2))</f>
        <v>8.1500000000000003E-2</v>
      </c>
      <c r="D32" s="6">
        <f>IF(ISBLANK(Introduction!F25),0,IF(Type_source1=2,Introduction!F25,LN(Introduction!F25)/2-LN((1-Introduction!F25)*EXP(2*D$31*Models!$I$25)-EXP(2*D$31*Models!$I$16))/2))</f>
        <v>-3.0999999999999999E-3</v>
      </c>
      <c r="F32" s="77" t="s">
        <v>6</v>
      </c>
      <c r="G32" s="52">
        <f>IF(Models!$D$42=1,Introduction!E41/SUM(Introduction!E$34:E$41)/5,(EXP(-EXP(-(Introduction!E$34+Introduction!E$35*Models!$M10)))-EXP(-EXP(-(Introduction!E$34+Introduction!E$35*Models!$M9))))/5)</f>
        <v>3.1100655897281387E-3</v>
      </c>
      <c r="H32" s="52">
        <f>IF(Models!$D$46=1,G32,IF(Models!$D$42=1,Introduction!F41/SUM(Introduction!F$34:F$41)/5,(EXP(-EXP(-(Introduction!F$34+Introduction!F$35*Models!$M10)))-EXP(-EXP(-(Introduction!F$34+Introduction!F$35*Models!$M9))))/5))</f>
        <v>1.1559495299710478E-3</v>
      </c>
      <c r="K32" s="92" t="s">
        <v>6</v>
      </c>
      <c r="L32" s="52">
        <f t="shared" si="6"/>
        <v>3.1433712311786889E-3</v>
      </c>
      <c r="M32" s="52">
        <f t="shared" si="6"/>
        <v>2.9479595137629619E-3</v>
      </c>
      <c r="N32" s="52">
        <f t="shared" si="6"/>
        <v>2.7525477963472348E-3</v>
      </c>
      <c r="O32" s="52">
        <f t="shared" si="6"/>
        <v>2.5571360789315078E-3</v>
      </c>
      <c r="P32" s="52">
        <f t="shared" si="6"/>
        <v>2.3617243615157812E-3</v>
      </c>
      <c r="Q32" s="52">
        <f t="shared" si="6"/>
        <v>2.1663126441000542E-3</v>
      </c>
      <c r="R32" s="52">
        <f t="shared" si="6"/>
        <v>1.9709009266843272E-3</v>
      </c>
      <c r="S32" s="52">
        <f t="shared" si="6"/>
        <v>1.7754892092686004E-3</v>
      </c>
      <c r="T32" s="52">
        <f t="shared" si="6"/>
        <v>1.5800774918528736E-3</v>
      </c>
      <c r="U32" s="52">
        <f t="shared" si="6"/>
        <v>1.3846657744371463E-3</v>
      </c>
      <c r="V32" s="52">
        <f t="shared" si="6"/>
        <v>1.1892540570214195E-3</v>
      </c>
      <c r="W32" s="52">
        <f t="shared" si="6"/>
        <v>9.9384233960569252E-4</v>
      </c>
      <c r="X32" s="52">
        <f t="shared" si="6"/>
        <v>7.9843062218996593E-4</v>
      </c>
      <c r="Y32" s="52">
        <f t="shared" si="6"/>
        <v>6.0301890477423891E-4</v>
      </c>
      <c r="Z32" s="52">
        <f t="shared" si="6"/>
        <v>4.0760718735851189E-4</v>
      </c>
    </row>
    <row r="33" spans="1:26" ht="18.75" customHeight="1" x14ac:dyDescent="0.25">
      <c r="B33" s="120"/>
      <c r="C33" s="6"/>
      <c r="H33" s="8"/>
      <c r="K33" s="1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75" customHeight="1" x14ac:dyDescent="0.25">
      <c r="A34" s="193" t="s">
        <v>64</v>
      </c>
      <c r="B34" s="193"/>
      <c r="C34" s="193"/>
      <c r="D34" s="193"/>
      <c r="F34" s="193" t="s">
        <v>65</v>
      </c>
      <c r="G34" s="193"/>
      <c r="H34" s="193"/>
      <c r="I34" s="193"/>
      <c r="J34" s="40"/>
      <c r="K34" s="29" t="s">
        <v>72</v>
      </c>
      <c r="L34" s="29"/>
      <c r="M34" s="29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</row>
    <row r="35" spans="1:26" ht="18.75" customHeight="1" x14ac:dyDescent="0.25">
      <c r="A35" s="16" t="s">
        <v>35</v>
      </c>
      <c r="B35" s="16" t="s">
        <v>8</v>
      </c>
      <c r="C35" s="16" t="s">
        <v>9</v>
      </c>
      <c r="D35" s="16" t="s">
        <v>10</v>
      </c>
      <c r="E35" s="91"/>
      <c r="F35" s="30">
        <f>Models!C29</f>
        <v>2008.1693989071039</v>
      </c>
      <c r="G35" s="30">
        <f>Models!C29-5</f>
        <v>2003.1693989071039</v>
      </c>
      <c r="H35" s="30">
        <f>G35-5</f>
        <v>1998.1693989071039</v>
      </c>
      <c r="I35" s="30">
        <f>H35-5</f>
        <v>1993.1693989071039</v>
      </c>
      <c r="J35" s="30"/>
      <c r="K35" s="50" t="s">
        <v>66</v>
      </c>
      <c r="L35" s="30">
        <f t="shared" ref="L35:Y35" si="7">L24</f>
        <v>2007.6693989071039</v>
      </c>
      <c r="M35" s="30">
        <f t="shared" si="7"/>
        <v>2006.6693989071039</v>
      </c>
      <c r="N35" s="30">
        <f t="shared" si="7"/>
        <v>2005.6693989071039</v>
      </c>
      <c r="O35" s="30">
        <f t="shared" si="7"/>
        <v>2004.6693989071039</v>
      </c>
      <c r="P35" s="30">
        <f t="shared" si="7"/>
        <v>2003.6693989071039</v>
      </c>
      <c r="Q35" s="30">
        <f t="shared" si="7"/>
        <v>2002.6693989071039</v>
      </c>
      <c r="R35" s="30">
        <f t="shared" si="7"/>
        <v>2001.6693989071039</v>
      </c>
      <c r="S35" s="30">
        <f t="shared" si="7"/>
        <v>2000.6693989071039</v>
      </c>
      <c r="T35" s="30">
        <f t="shared" si="7"/>
        <v>1999.6693989071039</v>
      </c>
      <c r="U35" s="30">
        <f t="shared" si="7"/>
        <v>1998.6693989071039</v>
      </c>
      <c r="V35" s="30">
        <f t="shared" si="7"/>
        <v>1997.6693989071039</v>
      </c>
      <c r="W35" s="30">
        <f t="shared" si="7"/>
        <v>1996.6693989071039</v>
      </c>
      <c r="X35" s="30">
        <f t="shared" si="7"/>
        <v>1995.6693989071039</v>
      </c>
      <c r="Y35" s="30">
        <f t="shared" si="7"/>
        <v>1994.6693989071039</v>
      </c>
      <c r="Z35" s="30">
        <f>$G35+(Z$24-$G$35)*($F35-$G35)/($F$35-$G$35)</f>
        <v>1993.6693989071039</v>
      </c>
    </row>
    <row r="36" spans="1:26" ht="18.75" customHeight="1" x14ac:dyDescent="0.25">
      <c r="A36" s="89" t="s">
        <v>10</v>
      </c>
      <c r="B36" s="6">
        <f>(1+EXP(2*B$32+B$31*(Models!$I15+Models!$I16)))/(1+EXP(2*B$32+B$31*(Models!$I16+Models!$I17)))</f>
        <v>0.9951366544789223</v>
      </c>
      <c r="C36" s="6">
        <f>(1+EXP(2*C$32+C$31*(Models!$I15+Models!$I16)))/(1+EXP(2*C$32+C$31*(Models!$I16+Models!$I17)))</f>
        <v>0.99418323209406345</v>
      </c>
      <c r="D36" s="6">
        <f>(1+EXP(2*D$32+D$31*(Models!$I15+Models!$I16)))/(1+EXP(2*D$32+D$31*(Models!$I16+Models!$I17)))</f>
        <v>0.99448126697519135</v>
      </c>
      <c r="F36" s="22">
        <f t="shared" ref="F36:F46" si="8">D6</f>
        <v>815930</v>
      </c>
      <c r="G36" s="22">
        <f t="shared" ref="G36:I43" si="9">F37/B36</f>
        <v>784133.51220450667</v>
      </c>
      <c r="H36" s="22">
        <f t="shared" si="9"/>
        <v>705852.02113331365</v>
      </c>
      <c r="I36" s="22">
        <f t="shared" si="9"/>
        <v>640511.9285867227</v>
      </c>
      <c r="J36" s="22"/>
      <c r="K36" s="15" t="s">
        <v>10</v>
      </c>
      <c r="L36" s="22">
        <f>IF(AND(L$35&lt;$F$35,L$35&gt;$G$35),$G36+(L$35-$G$35)*($F36-$G36)/($F$35-$G$35),IF(AND(L$35&lt;$G$35,L$35&gt;$H$35),$H36+(L$35-$H$35)*($G36-$H36)/($G$35-$H$35),$I36+(L$35-$I$35)*($H36-$I36)/($H$35-$I$35)))</f>
        <v>812750.35122045071</v>
      </c>
      <c r="M36" s="22">
        <f t="shared" ref="L36:Z43" si="10">IF(AND(M$35&lt;$F$35,M$35&gt;$G$35),$G36+(M$35-$G$35)*($F36-$G36)/($F$35-$G$35),IF(AND(M$35&lt;$G$35,M$35&gt;$H$35),$H36+(M$35-$H$35)*($G36-$H36)/($G$35-$H$35),$I36+(M$35-$I$35)*($H36-$I36)/($H$35-$I$35)))</f>
        <v>806391.05366135202</v>
      </c>
      <c r="N36" s="22">
        <f t="shared" si="10"/>
        <v>800031.75610225333</v>
      </c>
      <c r="O36" s="22">
        <f t="shared" si="10"/>
        <v>793672.45854315464</v>
      </c>
      <c r="P36" s="22">
        <f t="shared" si="10"/>
        <v>787313.16098405595</v>
      </c>
      <c r="Q36" s="22">
        <f t="shared" si="10"/>
        <v>776305.36309738737</v>
      </c>
      <c r="R36" s="22">
        <f t="shared" si="10"/>
        <v>760649.06488314876</v>
      </c>
      <c r="S36" s="22">
        <f t="shared" si="10"/>
        <v>744992.76666891016</v>
      </c>
      <c r="T36" s="22">
        <f t="shared" si="10"/>
        <v>729336.46845467156</v>
      </c>
      <c r="U36" s="22">
        <f t="shared" si="10"/>
        <v>713680.17024043296</v>
      </c>
      <c r="V36" s="22">
        <f t="shared" si="10"/>
        <v>699318.01187865459</v>
      </c>
      <c r="W36" s="22">
        <f t="shared" si="10"/>
        <v>686249.99336933636</v>
      </c>
      <c r="X36" s="22">
        <f t="shared" si="10"/>
        <v>673181.97486001812</v>
      </c>
      <c r="Y36" s="22">
        <f t="shared" si="10"/>
        <v>660113.9563507</v>
      </c>
      <c r="Z36" s="22">
        <f t="shared" si="10"/>
        <v>647045.93784138176</v>
      </c>
    </row>
    <row r="37" spans="1:26" ht="18.75" customHeight="1" x14ac:dyDescent="0.25">
      <c r="A37" s="89" t="s">
        <v>0</v>
      </c>
      <c r="B37" s="6">
        <f>(1+EXP(2*B$32+B$31*(Models!$I16+Models!$I17)))/(1+EXP(2*B$32+B$31*(Models!$I17+Models!$I18)))</f>
        <v>0.99346452682677144</v>
      </c>
      <c r="C37" s="6">
        <f>(1+EXP(2*C$32+C$31*(Models!$I16+Models!$I17)))/(1+EXP(2*C$32+C$31*(Models!$I17+Models!$I18)))</f>
        <v>0.99220804271206287</v>
      </c>
      <c r="D37" s="6">
        <f>(1+EXP(2*D$32+D$31*(Models!$I16+Models!$I17)))/(1+EXP(2*D$32+D$31*(Models!$I17+Models!$I18)))</f>
        <v>0.99265006534803613</v>
      </c>
      <c r="F37" s="22">
        <f t="shared" si="8"/>
        <v>780320</v>
      </c>
      <c r="G37" s="22">
        <f t="shared" si="9"/>
        <v>701746.24375044496</v>
      </c>
      <c r="H37" s="22">
        <f t="shared" si="9"/>
        <v>636977.11425364728</v>
      </c>
      <c r="I37" s="22">
        <f t="shared" si="9"/>
        <v>372753.88932390447</v>
      </c>
      <c r="J37" s="22"/>
      <c r="K37" s="15" t="s">
        <v>0</v>
      </c>
      <c r="L37" s="22">
        <f>IF(AND(L$35&lt;$F$35,L$35&gt;$G$35),$G37+(L$35-$G$35)*($F37-$G37)/($F$35-$G$35),IF(AND(L$35&lt;$G$35,L$35&gt;$H$35),$H37+(L$35-$H$35)*($G37-$H37)/($G$35-$H$35),$I37+(L$35-$I$35)*($H37-$I37)/($H$35-$I$35)))</f>
        <v>772462.62437504448</v>
      </c>
      <c r="M37" s="22">
        <f t="shared" si="10"/>
        <v>756747.87312513345</v>
      </c>
      <c r="N37" s="22">
        <f t="shared" si="10"/>
        <v>741033.12187522254</v>
      </c>
      <c r="O37" s="22">
        <f t="shared" si="10"/>
        <v>725318.37062531151</v>
      </c>
      <c r="P37" s="22">
        <f t="shared" si="10"/>
        <v>709603.61937540048</v>
      </c>
      <c r="Q37" s="22">
        <f t="shared" si="10"/>
        <v>695269.33080076519</v>
      </c>
      <c r="R37" s="22">
        <f t="shared" si="10"/>
        <v>682315.50490140566</v>
      </c>
      <c r="S37" s="22">
        <f t="shared" si="10"/>
        <v>669361.67900204612</v>
      </c>
      <c r="T37" s="22">
        <f t="shared" si="10"/>
        <v>656407.85310268658</v>
      </c>
      <c r="U37" s="22">
        <f t="shared" si="10"/>
        <v>643454.02720332704</v>
      </c>
      <c r="V37" s="22">
        <f t="shared" si="10"/>
        <v>610554.79176067305</v>
      </c>
      <c r="W37" s="22">
        <f t="shared" si="10"/>
        <v>557710.14677472448</v>
      </c>
      <c r="X37" s="22">
        <f t="shared" si="10"/>
        <v>504865.5017887759</v>
      </c>
      <c r="Y37" s="22">
        <f t="shared" si="10"/>
        <v>452020.85680282733</v>
      </c>
      <c r="Z37" s="22">
        <f t="shared" si="10"/>
        <v>399176.21181687876</v>
      </c>
    </row>
    <row r="38" spans="1:26" ht="18.75" customHeight="1" x14ac:dyDescent="0.25">
      <c r="A38" s="89" t="s">
        <v>1</v>
      </c>
      <c r="B38" s="6">
        <f>(1+EXP(2*B$32+B$31*(Models!$I17+Models!$I18)))/(1+EXP(2*B$32+B$31*(Models!$I18+Models!$I19)))</f>
        <v>0.99116504157579977</v>
      </c>
      <c r="C38" s="6">
        <f>(1+EXP(2*C$32+C$31*(Models!$I17+Models!$I18)))/(1+EXP(2*C$32+C$31*(Models!$I18+Models!$I19)))</f>
        <v>0.9895094187124398</v>
      </c>
      <c r="D38" s="6">
        <f>(1+EXP(2*D$32+D$31*(Models!$I17+Models!$I18)))/(1+EXP(2*D$32+D$31*(Models!$I18+Models!$I19)))</f>
        <v>0.99017596195491853</v>
      </c>
      <c r="F38" s="22">
        <f t="shared" si="8"/>
        <v>697160</v>
      </c>
      <c r="G38" s="22">
        <f t="shared" si="9"/>
        <v>632013.8157859894</v>
      </c>
      <c r="H38" s="22">
        <f t="shared" si="9"/>
        <v>370014.1725961084</v>
      </c>
      <c r="I38" s="22">
        <f t="shared" si="9"/>
        <v>454007.75397241267</v>
      </c>
      <c r="J38" s="22"/>
      <c r="K38" s="15" t="s">
        <v>1</v>
      </c>
      <c r="L38" s="22">
        <f t="shared" si="10"/>
        <v>690645.38157859899</v>
      </c>
      <c r="M38" s="22">
        <f t="shared" si="10"/>
        <v>677616.14473579684</v>
      </c>
      <c r="N38" s="22">
        <f t="shared" si="10"/>
        <v>664586.9078929947</v>
      </c>
      <c r="O38" s="22">
        <f t="shared" si="10"/>
        <v>651557.67105019256</v>
      </c>
      <c r="P38" s="22">
        <f t="shared" si="10"/>
        <v>638528.43420739041</v>
      </c>
      <c r="Q38" s="22">
        <f t="shared" si="10"/>
        <v>605813.85146700125</v>
      </c>
      <c r="R38" s="22">
        <f t="shared" si="10"/>
        <v>553413.92282902508</v>
      </c>
      <c r="S38" s="22">
        <f t="shared" si="10"/>
        <v>501013.9941910489</v>
      </c>
      <c r="T38" s="22">
        <f t="shared" si="10"/>
        <v>448614.06555307272</v>
      </c>
      <c r="U38" s="22">
        <f t="shared" si="10"/>
        <v>396214.13691509649</v>
      </c>
      <c r="V38" s="22">
        <f t="shared" si="10"/>
        <v>378413.53073373879</v>
      </c>
      <c r="W38" s="22">
        <f t="shared" si="10"/>
        <v>395212.24700899969</v>
      </c>
      <c r="X38" s="22">
        <f t="shared" si="10"/>
        <v>412010.96328426054</v>
      </c>
      <c r="Y38" s="22">
        <f t="shared" si="10"/>
        <v>428809.67955952138</v>
      </c>
      <c r="Z38" s="22">
        <f t="shared" si="10"/>
        <v>445608.39583478222</v>
      </c>
    </row>
    <row r="39" spans="1:26" ht="18.75" customHeight="1" x14ac:dyDescent="0.25">
      <c r="A39" s="89" t="s">
        <v>2</v>
      </c>
      <c r="B39" s="6">
        <f>(1+EXP(2*B$32+B$31*(Models!$I18+Models!$I19)))/(1+EXP(2*B$32+B$31*(Models!$I19+Models!$I20)))</f>
        <v>0.98775714056331732</v>
      </c>
      <c r="C39" s="6">
        <f>(1+EXP(2*C$32+C$31*(Models!$I18+Models!$I19)))/(1+EXP(2*C$32+C$31*(Models!$I19+Models!$I20)))</f>
        <v>0.98553986739452426</v>
      </c>
      <c r="D39" s="6">
        <f>(1+EXP(2*D$32+D$31*(Models!$I18+Models!$I19)))/(1+EXP(2*D$32+D$31*(Models!$I19+Models!$I20)))</f>
        <v>0.98657977531470842</v>
      </c>
      <c r="F39" s="22">
        <f t="shared" si="8"/>
        <v>626430</v>
      </c>
      <c r="G39" s="22">
        <f t="shared" si="9"/>
        <v>366132.50884093961</v>
      </c>
      <c r="H39" s="22">
        <f t="shared" si="9"/>
        <v>449547.56452462572</v>
      </c>
      <c r="I39" s="22">
        <f t="shared" si="9"/>
        <v>414963.67185852089</v>
      </c>
      <c r="J39" s="22"/>
      <c r="K39" s="15" t="s">
        <v>2</v>
      </c>
      <c r="L39" s="22">
        <f t="shared" si="10"/>
        <v>600400.25088409404</v>
      </c>
      <c r="M39" s="22">
        <f t="shared" si="10"/>
        <v>548340.7526522819</v>
      </c>
      <c r="N39" s="22">
        <f t="shared" si="10"/>
        <v>496281.25442046981</v>
      </c>
      <c r="O39" s="22">
        <f t="shared" si="10"/>
        <v>444221.75618865772</v>
      </c>
      <c r="P39" s="22">
        <f t="shared" si="10"/>
        <v>392162.25795684563</v>
      </c>
      <c r="Q39" s="22">
        <f t="shared" si="10"/>
        <v>374474.01440930821</v>
      </c>
      <c r="R39" s="22">
        <f t="shared" si="10"/>
        <v>391157.02554604545</v>
      </c>
      <c r="S39" s="22">
        <f t="shared" si="10"/>
        <v>407840.03668278269</v>
      </c>
      <c r="T39" s="22">
        <f t="shared" si="10"/>
        <v>424523.04781951988</v>
      </c>
      <c r="U39" s="22">
        <f t="shared" si="10"/>
        <v>441206.05895625713</v>
      </c>
      <c r="V39" s="22">
        <f t="shared" si="10"/>
        <v>446089.17525801522</v>
      </c>
      <c r="W39" s="22">
        <f t="shared" si="10"/>
        <v>439172.39672479429</v>
      </c>
      <c r="X39" s="22">
        <f t="shared" si="10"/>
        <v>432255.6181915733</v>
      </c>
      <c r="Y39" s="22">
        <f t="shared" si="10"/>
        <v>425338.83965835231</v>
      </c>
      <c r="Z39" s="22">
        <f t="shared" si="10"/>
        <v>418422.06112513138</v>
      </c>
    </row>
    <row r="40" spans="1:26" ht="18.75" customHeight="1" x14ac:dyDescent="0.25">
      <c r="A40" s="89" t="s">
        <v>3</v>
      </c>
      <c r="B40" s="6">
        <f>(1+EXP(2*B$32+B$31*(Models!$I19+Models!$I20)))/(1+EXP(2*B$32+B$31*(Models!$I20+Models!$I21)))</f>
        <v>0.98382328202936409</v>
      </c>
      <c r="C40" s="6">
        <f>(1+EXP(2*C$32+C$31*(Models!$I19+Models!$I20)))/(1+EXP(2*C$32+C$31*(Models!$I20+Models!$I21)))</f>
        <v>0.98101935321180223</v>
      </c>
      <c r="D40" s="6">
        <f>(1+EXP(2*D$32+D$31*(Models!$I19+Models!$I20)))/(1+EXP(2*D$32+D$31*(Models!$I20+Models!$I21)))</f>
        <v>0.98257224210203553</v>
      </c>
      <c r="F40" s="22">
        <f t="shared" si="8"/>
        <v>361650</v>
      </c>
      <c r="G40" s="22">
        <f t="shared" si="9"/>
        <v>443047.04712913098</v>
      </c>
      <c r="H40" s="22">
        <f t="shared" si="9"/>
        <v>409394.76614594593</v>
      </c>
      <c r="I40" s="22">
        <f t="shared" si="9"/>
        <v>376470.40351963899</v>
      </c>
      <c r="J40" s="22"/>
      <c r="K40" s="15" t="s">
        <v>3</v>
      </c>
      <c r="L40" s="22">
        <f t="shared" si="10"/>
        <v>369789.70471291314</v>
      </c>
      <c r="M40" s="22">
        <f t="shared" si="10"/>
        <v>386069.1141387393</v>
      </c>
      <c r="N40" s="22">
        <f t="shared" si="10"/>
        <v>402348.52356456546</v>
      </c>
      <c r="O40" s="22">
        <f t="shared" si="10"/>
        <v>418627.93299039168</v>
      </c>
      <c r="P40" s="22">
        <f t="shared" si="10"/>
        <v>434907.3424162179</v>
      </c>
      <c r="Q40" s="22">
        <f t="shared" si="10"/>
        <v>439681.81903081248</v>
      </c>
      <c r="R40" s="22">
        <f t="shared" si="10"/>
        <v>432951.36283417547</v>
      </c>
      <c r="S40" s="22">
        <f t="shared" si="10"/>
        <v>426220.90663753846</v>
      </c>
      <c r="T40" s="22">
        <f t="shared" si="10"/>
        <v>419490.45044090145</v>
      </c>
      <c r="U40" s="22">
        <f t="shared" si="10"/>
        <v>412759.99424426444</v>
      </c>
      <c r="V40" s="22">
        <f t="shared" si="10"/>
        <v>406102.32988331525</v>
      </c>
      <c r="W40" s="22">
        <f t="shared" si="10"/>
        <v>399517.45735805383</v>
      </c>
      <c r="X40" s="22">
        <f t="shared" si="10"/>
        <v>392932.58483279246</v>
      </c>
      <c r="Y40" s="22">
        <f t="shared" si="10"/>
        <v>386347.7123075311</v>
      </c>
      <c r="Z40" s="22">
        <f t="shared" si="10"/>
        <v>379762.83978226967</v>
      </c>
    </row>
    <row r="41" spans="1:26" ht="18.75" customHeight="1" x14ac:dyDescent="0.25">
      <c r="A41" s="89" t="s">
        <v>4</v>
      </c>
      <c r="B41" s="6">
        <f>(1+EXP(2*B$32+B$31*(Models!$I20+Models!$I21)))/(1+EXP(2*B$32+B$31*(Models!$I21+Models!$I22)))</f>
        <v>0.9804190362179398</v>
      </c>
      <c r="C41" s="6">
        <f>(1+EXP(2*C$32+C$31*(Models!$I20+Models!$I21)))/(1+EXP(2*C$32+C$31*(Models!$I21+Models!$I22)))</f>
        <v>0.97719715183015987</v>
      </c>
      <c r="D41" s="6">
        <f>(1+EXP(2*D$32+D$31*(Models!$I20+Models!$I21)))/(1+EXP(2*D$32+D$31*(Models!$I21+Models!$I22)))</f>
        <v>0.97930652593418932</v>
      </c>
      <c r="F41" s="22">
        <f t="shared" si="8"/>
        <v>435880</v>
      </c>
      <c r="G41" s="22">
        <f t="shared" si="9"/>
        <v>401624.1886927929</v>
      </c>
      <c r="H41" s="22">
        <f t="shared" si="9"/>
        <v>369909.36847134971</v>
      </c>
      <c r="I41" s="22">
        <f t="shared" si="9"/>
        <v>320300.23939502891</v>
      </c>
      <c r="J41" s="22"/>
      <c r="K41" s="15" t="s">
        <v>4</v>
      </c>
      <c r="L41" s="22">
        <f t="shared" si="10"/>
        <v>432454.41886927927</v>
      </c>
      <c r="M41" s="22">
        <f t="shared" si="10"/>
        <v>425603.25660783786</v>
      </c>
      <c r="N41" s="22">
        <f t="shared" si="10"/>
        <v>418752.09434639645</v>
      </c>
      <c r="O41" s="22">
        <f t="shared" si="10"/>
        <v>411900.93208495504</v>
      </c>
      <c r="P41" s="22">
        <f t="shared" si="10"/>
        <v>405049.76982351363</v>
      </c>
      <c r="Q41" s="22">
        <f t="shared" si="10"/>
        <v>398452.70667064859</v>
      </c>
      <c r="R41" s="22">
        <f t="shared" si="10"/>
        <v>392109.74262635992</v>
      </c>
      <c r="S41" s="22">
        <f t="shared" si="10"/>
        <v>385766.7785820713</v>
      </c>
      <c r="T41" s="22">
        <f t="shared" si="10"/>
        <v>379423.81453778269</v>
      </c>
      <c r="U41" s="22">
        <f t="shared" si="10"/>
        <v>373080.85049349401</v>
      </c>
      <c r="V41" s="22">
        <f t="shared" si="10"/>
        <v>364948.45556371764</v>
      </c>
      <c r="W41" s="22">
        <f t="shared" si="10"/>
        <v>355026.62974845344</v>
      </c>
      <c r="X41" s="22">
        <f t="shared" si="10"/>
        <v>345104.80393318931</v>
      </c>
      <c r="Y41" s="22">
        <f t="shared" si="10"/>
        <v>335182.97811792517</v>
      </c>
      <c r="Z41" s="22">
        <f t="shared" si="10"/>
        <v>325261.15230266098</v>
      </c>
    </row>
    <row r="42" spans="1:26" ht="18.75" customHeight="1" x14ac:dyDescent="0.25">
      <c r="A42" s="89" t="s">
        <v>5</v>
      </c>
      <c r="B42" s="6">
        <f>(1+EXP(2*B$32+B$31*(Models!$I21+Models!$I22)))/(1+EXP(2*B$32+B$31*(Models!$I22+Models!$I23)))</f>
        <v>0.97522817170844434</v>
      </c>
      <c r="C42" s="6">
        <f>(1+EXP(2*C$32+C$31*(Models!$I21+Models!$I22)))/(1+EXP(2*C$32+C$31*(Models!$I22+Models!$I23)))</f>
        <v>0.97139864822891941</v>
      </c>
      <c r="D42" s="6">
        <f>(1+EXP(2*D$32+D$31*(Models!$I21+Models!$I22)))/(1+EXP(2*D$32+D$31*(Models!$I22+Models!$I23)))</f>
        <v>0.97435905923232324</v>
      </c>
      <c r="F42" s="22">
        <f t="shared" si="8"/>
        <v>393760</v>
      </c>
      <c r="G42" s="22">
        <f t="shared" si="9"/>
        <v>361474.38130549609</v>
      </c>
      <c r="H42" s="22">
        <f t="shared" si="9"/>
        <v>313672.11469783494</v>
      </c>
      <c r="I42" s="22">
        <f t="shared" si="9"/>
        <v>258772.16931811179</v>
      </c>
      <c r="J42" s="22"/>
      <c r="K42" s="15" t="s">
        <v>5</v>
      </c>
      <c r="L42" s="22">
        <f t="shared" si="10"/>
        <v>390531.43813054962</v>
      </c>
      <c r="M42" s="22">
        <f t="shared" si="10"/>
        <v>384074.3143916488</v>
      </c>
      <c r="N42" s="22">
        <f t="shared" si="10"/>
        <v>377617.19065274805</v>
      </c>
      <c r="O42" s="22">
        <f t="shared" si="10"/>
        <v>371160.06691384729</v>
      </c>
      <c r="P42" s="22">
        <f t="shared" si="10"/>
        <v>364702.94317494647</v>
      </c>
      <c r="Q42" s="22">
        <f t="shared" si="10"/>
        <v>356694.15464472998</v>
      </c>
      <c r="R42" s="22">
        <f t="shared" si="10"/>
        <v>347133.70132319775</v>
      </c>
      <c r="S42" s="22">
        <f t="shared" si="10"/>
        <v>337573.24800166552</v>
      </c>
      <c r="T42" s="22">
        <f t="shared" si="10"/>
        <v>328012.79468013329</v>
      </c>
      <c r="U42" s="22">
        <f t="shared" si="10"/>
        <v>318452.34135860106</v>
      </c>
      <c r="V42" s="22">
        <f t="shared" si="10"/>
        <v>308182.12015986262</v>
      </c>
      <c r="W42" s="22">
        <f t="shared" si="10"/>
        <v>297202.13108391798</v>
      </c>
      <c r="X42" s="22">
        <f t="shared" si="10"/>
        <v>286222.14200797339</v>
      </c>
      <c r="Y42" s="22">
        <f t="shared" si="10"/>
        <v>275242.15293202875</v>
      </c>
      <c r="Z42" s="22">
        <f t="shared" si="10"/>
        <v>264262.16385608411</v>
      </c>
    </row>
    <row r="43" spans="1:26" ht="18.75" customHeight="1" x14ac:dyDescent="0.25">
      <c r="A43" s="89" t="s">
        <v>6</v>
      </c>
      <c r="B43" s="6">
        <f>(1+EXP(2*B$32+B$31*(Models!$I22+Models!$I23)))/(1+EXP(2*B$32+B$31*(Models!$I23+Models!$I24)))</f>
        <v>0.96580031062620864</v>
      </c>
      <c r="C43" s="6">
        <f>(1+EXP(2*C$32+C$31*(Models!$I22+Models!$I23)))/(1+EXP(2*C$32+C$31*(Models!$I23+Models!$I24)))</f>
        <v>0.96092459734499913</v>
      </c>
      <c r="D43" s="6">
        <f>(1+EXP(2*D$32+D$31*(Models!$I22+Models!$I23)))/(1+EXP(2*D$32+D$31*(Models!$I23+Models!$I24)))</f>
        <v>0.96542393961875883</v>
      </c>
      <c r="F43" s="22">
        <f t="shared" si="8"/>
        <v>352520</v>
      </c>
      <c r="G43" s="22">
        <f t="shared" si="9"/>
        <v>304700.6682045834</v>
      </c>
      <c r="H43" s="22">
        <f t="shared" si="9"/>
        <v>252137.00745230287</v>
      </c>
      <c r="I43" s="22">
        <f t="shared" si="9"/>
        <v>190119.19106434117</v>
      </c>
      <c r="J43" s="22"/>
      <c r="K43" s="15" t="s">
        <v>6</v>
      </c>
      <c r="L43" s="22">
        <f t="shared" si="10"/>
        <v>347738.06682045833</v>
      </c>
      <c r="M43" s="22">
        <f t="shared" si="10"/>
        <v>338174.200461375</v>
      </c>
      <c r="N43" s="22">
        <f t="shared" si="10"/>
        <v>328610.33410229173</v>
      </c>
      <c r="O43" s="22">
        <f t="shared" si="10"/>
        <v>319046.4677432084</v>
      </c>
      <c r="P43" s="22">
        <f t="shared" si="10"/>
        <v>309482.60138412507</v>
      </c>
      <c r="Q43" s="22">
        <f t="shared" si="10"/>
        <v>299444.30212935538</v>
      </c>
      <c r="R43" s="22">
        <f t="shared" si="10"/>
        <v>288931.56997889926</v>
      </c>
      <c r="S43" s="22">
        <f t="shared" si="10"/>
        <v>278418.83782844315</v>
      </c>
      <c r="T43" s="22">
        <f t="shared" si="10"/>
        <v>267906.10567798704</v>
      </c>
      <c r="U43" s="22">
        <f t="shared" si="10"/>
        <v>257393.37352753093</v>
      </c>
      <c r="V43" s="22">
        <f t="shared" si="10"/>
        <v>245935.22581350669</v>
      </c>
      <c r="W43" s="22">
        <f t="shared" si="10"/>
        <v>233531.66253591437</v>
      </c>
      <c r="X43" s="22">
        <f t="shared" si="10"/>
        <v>221128.09925832204</v>
      </c>
      <c r="Y43" s="22">
        <f t="shared" si="10"/>
        <v>208724.53598072968</v>
      </c>
      <c r="Z43" s="22">
        <f t="shared" si="10"/>
        <v>196320.97270313735</v>
      </c>
    </row>
    <row r="44" spans="1:26" ht="18.75" customHeight="1" x14ac:dyDescent="0.25">
      <c r="A44" s="89" t="s">
        <v>11</v>
      </c>
      <c r="B44" s="6">
        <f>(1+EXP(2*B$32+B$31*(Models!$I23+Models!$I24)))/(1+EXP(2*B$32+B$31*(Models!$I24+Models!$I25)))</f>
        <v>0.9501220888567572</v>
      </c>
      <c r="C44" s="6">
        <f>(1+EXP(2*C$32+C$31*(Models!$I23+Models!$I24)))/(1+EXP(2*C$32+C$31*(Models!$I24+Models!$I25)))</f>
        <v>0.94376637498107485</v>
      </c>
      <c r="D44" s="6"/>
      <c r="F44" s="22">
        <f t="shared" si="8"/>
        <v>294280</v>
      </c>
      <c r="G44" s="22">
        <f>F45/B44</f>
        <v>242284.65236187718</v>
      </c>
      <c r="H44" s="22">
        <f>G45/C44</f>
        <v>183545.61843446779</v>
      </c>
      <c r="I44" s="22"/>
      <c r="J44" s="22"/>
      <c r="K44" s="14" t="s">
        <v>69</v>
      </c>
      <c r="L44" s="22">
        <f t="array" ref="L44:Z44">TRANSPOSE(L6:L20)</f>
        <v>295327.94674310798</v>
      </c>
      <c r="M44" s="22">
        <v>281062.43079280772</v>
      </c>
      <c r="N44" s="22">
        <v>290117.58861431672</v>
      </c>
      <c r="O44" s="22">
        <v>312409.13876873645</v>
      </c>
      <c r="P44" s="22">
        <v>306452.69569865189</v>
      </c>
      <c r="Q44" s="22">
        <v>324643.80474057997</v>
      </c>
      <c r="R44" s="22">
        <v>325996.74042555934</v>
      </c>
      <c r="S44" s="22">
        <v>337354.71176595608</v>
      </c>
      <c r="T44" s="22">
        <v>354583.41881332611</v>
      </c>
      <c r="U44" s="22">
        <v>301183.80520458281</v>
      </c>
      <c r="V44" s="22">
        <v>370117.85382588801</v>
      </c>
      <c r="W44" s="22">
        <v>318450.8555535053</v>
      </c>
      <c r="X44" s="22">
        <v>403924.13915670617</v>
      </c>
      <c r="Y44" s="22">
        <v>408337.37070981413</v>
      </c>
      <c r="Z44" s="22">
        <v>406975.97173139127</v>
      </c>
    </row>
    <row r="45" spans="1:26" ht="18.75" customHeight="1" x14ac:dyDescent="0.25">
      <c r="A45" s="90" t="s">
        <v>12</v>
      </c>
      <c r="B45" s="6">
        <f>(1+EXP(2*B$32+B$31*(Models!$I24+Models!$I25)))/(1+EXP(2*B$32+B$31*(Models!$I25+Models!$I26)))</f>
        <v>0.9270645545088555</v>
      </c>
      <c r="C45" s="6"/>
      <c r="D45" s="6"/>
      <c r="F45" s="22">
        <f t="shared" si="8"/>
        <v>230200</v>
      </c>
      <c r="G45" s="22">
        <f>F46/B45</f>
        <v>173224.1829535572</v>
      </c>
      <c r="H45" s="22"/>
      <c r="I45" s="22"/>
      <c r="J45" s="22"/>
      <c r="K45" s="15" t="s">
        <v>59</v>
      </c>
      <c r="L45" s="5">
        <f t="shared" ref="L45:Z45" si="11">L44/SUMPRODUCT(L36:L43,L25:L32)</f>
        <v>2.7551790364673892</v>
      </c>
      <c r="M45" s="5">
        <f t="shared" si="11"/>
        <v>2.6877480748809024</v>
      </c>
      <c r="N45" s="5">
        <f t="shared" si="11"/>
        <v>2.8471822020948787</v>
      </c>
      <c r="O45" s="5">
        <f t="shared" si="11"/>
        <v>3.1504248162204305</v>
      </c>
      <c r="P45" s="5">
        <f t="shared" si="11"/>
        <v>3.1797965227759977</v>
      </c>
      <c r="Q45" s="5">
        <f t="shared" si="11"/>
        <v>3.4598093913812447</v>
      </c>
      <c r="R45" s="5">
        <f t="shared" si="11"/>
        <v>3.5616330956371458</v>
      </c>
      <c r="S45" s="5">
        <f t="shared" si="11"/>
        <v>3.7836949846423282</v>
      </c>
      <c r="T45" s="5">
        <f t="shared" si="11"/>
        <v>4.0886971067815736</v>
      </c>
      <c r="U45" s="5">
        <f t="shared" si="11"/>
        <v>3.5762286057177635</v>
      </c>
      <c r="V45" s="5">
        <f t="shared" si="11"/>
        <v>4.4826340493290981</v>
      </c>
      <c r="W45" s="5">
        <f t="shared" si="11"/>
        <v>3.8910742709865542</v>
      </c>
      <c r="X45" s="5">
        <f t="shared" si="11"/>
        <v>4.9778245810782122</v>
      </c>
      <c r="Y45" s="5">
        <f t="shared" si="11"/>
        <v>5.0739594790706324</v>
      </c>
      <c r="Z45" s="5">
        <f t="shared" si="11"/>
        <v>5.0974943749004415</v>
      </c>
    </row>
    <row r="46" spans="1:26" ht="18.75" customHeight="1" x14ac:dyDescent="0.25">
      <c r="A46" s="87" t="s">
        <v>13</v>
      </c>
      <c r="B46" s="46"/>
      <c r="C46" s="46"/>
      <c r="D46" s="46"/>
      <c r="E46" s="46"/>
      <c r="F46" s="49">
        <f t="shared" si="8"/>
        <v>160590</v>
      </c>
      <c r="G46" s="49"/>
      <c r="H46" s="49"/>
      <c r="I46" s="46"/>
      <c r="J46" s="49"/>
      <c r="K46" s="92" t="s">
        <v>84</v>
      </c>
      <c r="L46" s="46">
        <f t="shared" ref="L46:Z46" si="12">1000*L44/SUM(L37:L43)</f>
        <v>81.943993720424317</v>
      </c>
      <c r="M46" s="46">
        <f t="shared" si="12"/>
        <v>79.923898156247546</v>
      </c>
      <c r="N46" s="46">
        <f t="shared" si="12"/>
        <v>84.601393637408037</v>
      </c>
      <c r="O46" s="46">
        <f t="shared" si="12"/>
        <v>93.484360318588045</v>
      </c>
      <c r="P46" s="46">
        <f t="shared" si="12"/>
        <v>94.164581671130676</v>
      </c>
      <c r="Q46" s="46">
        <f t="shared" si="12"/>
        <v>102.41678146536096</v>
      </c>
      <c r="R46" s="46">
        <f t="shared" si="12"/>
        <v>105.56845400847337</v>
      </c>
      <c r="S46" s="46">
        <f t="shared" si="12"/>
        <v>112.21981867329727</v>
      </c>
      <c r="T46" s="46">
        <f t="shared" si="12"/>
        <v>121.250878932544</v>
      </c>
      <c r="U46" s="46">
        <f t="shared" si="12"/>
        <v>105.95509761400966</v>
      </c>
      <c r="V46" s="46">
        <f t="shared" si="12"/>
        <v>134.08970988245014</v>
      </c>
      <c r="W46" s="46">
        <f t="shared" si="12"/>
        <v>118.94155004078286</v>
      </c>
      <c r="X46" s="46">
        <f t="shared" si="12"/>
        <v>155.68358840620834</v>
      </c>
      <c r="Y46" s="46">
        <f t="shared" si="12"/>
        <v>162.57625333399886</v>
      </c>
      <c r="Z46" s="46">
        <f t="shared" si="12"/>
        <v>167.56161882954632</v>
      </c>
    </row>
    <row r="47" spans="1:26" ht="18.75" customHeight="1" x14ac:dyDescent="0.25">
      <c r="G47" s="4"/>
      <c r="H47" s="7"/>
      <c r="J47" s="18"/>
      <c r="K47" s="93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8.75" customHeight="1" x14ac:dyDescent="0.25">
      <c r="B48" s="6"/>
      <c r="C48" s="6"/>
      <c r="D48" s="6"/>
      <c r="F48" s="6"/>
      <c r="G48" s="6"/>
      <c r="H48" s="6"/>
      <c r="J48" s="18"/>
      <c r="K48" s="94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2:8" ht="18.75" customHeight="1" x14ac:dyDescent="0.25">
      <c r="B49" s="6"/>
      <c r="C49" s="6"/>
      <c r="D49" s="6"/>
      <c r="F49" s="6"/>
      <c r="G49" s="6"/>
      <c r="H49" s="6"/>
    </row>
    <row r="50" spans="2:8" ht="18.75" customHeight="1" x14ac:dyDescent="0.25">
      <c r="B50" s="6"/>
      <c r="C50" s="6"/>
      <c r="D50" s="6"/>
      <c r="F50" s="6"/>
      <c r="G50" s="6"/>
      <c r="H50" s="6"/>
    </row>
    <row r="51" spans="2:8" ht="18.75" customHeight="1" x14ac:dyDescent="0.25">
      <c r="B51" s="6"/>
      <c r="C51" s="6"/>
      <c r="D51" s="6"/>
      <c r="F51" s="6"/>
      <c r="G51" s="6"/>
      <c r="H51" s="6"/>
    </row>
    <row r="52" spans="2:8" ht="18.75" customHeight="1" x14ac:dyDescent="0.25">
      <c r="B52" s="6"/>
      <c r="C52" s="6"/>
      <c r="D52" s="6"/>
      <c r="F52" s="6"/>
      <c r="G52" s="6"/>
      <c r="H52" s="6"/>
    </row>
    <row r="53" spans="2:8" ht="18.75" customHeight="1" x14ac:dyDescent="0.25">
      <c r="B53" s="6"/>
      <c r="C53" s="6"/>
      <c r="D53" s="6"/>
      <c r="F53" s="6"/>
      <c r="G53" s="6"/>
      <c r="H53" s="6"/>
    </row>
    <row r="54" spans="2:8" ht="18.75" customHeight="1" x14ac:dyDescent="0.25">
      <c r="B54" s="6"/>
      <c r="C54" s="6"/>
      <c r="D54" s="6"/>
      <c r="F54" s="6"/>
      <c r="G54" s="6"/>
      <c r="H54" s="6"/>
    </row>
    <row r="55" spans="2:8" ht="18.75" customHeight="1" x14ac:dyDescent="0.25">
      <c r="B55" s="6"/>
      <c r="C55" s="6"/>
      <c r="D55" s="6"/>
      <c r="F55" s="6"/>
      <c r="G55" s="6"/>
      <c r="H55" s="6"/>
    </row>
    <row r="56" spans="2:8" ht="18.75" customHeight="1" x14ac:dyDescent="0.25">
      <c r="B56" s="6"/>
      <c r="C56" s="6"/>
      <c r="D56" s="6"/>
      <c r="F56" s="6"/>
      <c r="G56" s="6"/>
      <c r="H56" s="6"/>
    </row>
    <row r="57" spans="2:8" ht="18.75" customHeight="1" x14ac:dyDescent="0.25">
      <c r="B57" s="6"/>
      <c r="C57" s="6"/>
      <c r="D57" s="6"/>
      <c r="F57" s="6"/>
      <c r="G57" s="6"/>
      <c r="H57" s="6"/>
    </row>
    <row r="58" spans="2:8" ht="18.75" customHeight="1" x14ac:dyDescent="0.25"/>
    <row r="59" spans="2:8" ht="18.75" customHeight="1" x14ac:dyDescent="0.25"/>
    <row r="60" spans="2:8" ht="18.75" customHeight="1" x14ac:dyDescent="0.25"/>
    <row r="61" spans="2:8" ht="18.75" customHeight="1" x14ac:dyDescent="0.25"/>
    <row r="62" spans="2:8" ht="18.75" customHeight="1" x14ac:dyDescent="0.25"/>
    <row r="63" spans="2:8" ht="18.75" customHeight="1" x14ac:dyDescent="0.25"/>
    <row r="64" spans="2:8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</sheetData>
  <mergeCells count="10">
    <mergeCell ref="R34:T34"/>
    <mergeCell ref="U34:W34"/>
    <mergeCell ref="X34:Z34"/>
    <mergeCell ref="N4:Q4"/>
    <mergeCell ref="A34:D34"/>
    <mergeCell ref="F34:I34"/>
    <mergeCell ref="A4:D4"/>
    <mergeCell ref="F4:H4"/>
    <mergeCell ref="O34:Q34"/>
    <mergeCell ref="F23:H23"/>
  </mergeCells>
  <phoneticPr fontId="35" type="noConversion"/>
  <conditionalFormatting sqref="H24:H32">
    <cfRule type="expression" dxfId="0" priority="1">
      <formula>N_Series=1</formula>
    </cfRule>
  </conditionalFormatting>
  <dataValidations count="1">
    <dataValidation type="decimal" operator="greaterThanOrEqual" allowBlank="1" showInputMessage="1" showErrorMessage="1" sqref="D6:D16 B6:B20">
      <formula1>0</formula1>
    </dataValidation>
  </dataValidations>
  <pageMargins left="0.51181102362204722" right="0.51181102362204722" top="0.51181102362204722" bottom="0.51181102362204722" header="0.51181102362204722" footer="0.51181102362204722"/>
  <pageSetup orientation="portrait" r:id="rId1"/>
  <headerFooter alignWithMargins="0"/>
  <ignoredErrors>
    <ignoredError sqref="K36 A36 F25 K25 C6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3:Q34"/>
  <sheetViews>
    <sheetView showGridLines="0" zoomScaleNormal="100" workbookViewId="0">
      <selection activeCell="O16" sqref="O16"/>
    </sheetView>
  </sheetViews>
  <sheetFormatPr defaultColWidth="8.90625" defaultRowHeight="13.8" x14ac:dyDescent="0.25"/>
  <cols>
    <col min="1" max="16384" width="8.90625" style="1"/>
  </cols>
  <sheetData>
    <row r="3" spans="2:4" x14ac:dyDescent="0.25">
      <c r="B3" s="2"/>
      <c r="C3" s="3"/>
      <c r="D3" s="3"/>
    </row>
    <row r="4" spans="2:4" x14ac:dyDescent="0.25">
      <c r="B4" s="2"/>
      <c r="C4" s="3"/>
      <c r="D4" s="3"/>
    </row>
    <row r="5" spans="2:4" x14ac:dyDescent="0.25">
      <c r="B5" s="2"/>
      <c r="C5" s="3"/>
      <c r="D5" s="3"/>
    </row>
    <row r="6" spans="2:4" x14ac:dyDescent="0.25">
      <c r="B6" s="2"/>
      <c r="C6" s="3"/>
      <c r="D6" s="3"/>
    </row>
    <row r="7" spans="2:4" x14ac:dyDescent="0.25">
      <c r="B7" s="2"/>
      <c r="C7" s="3"/>
      <c r="D7" s="3"/>
    </row>
    <row r="8" spans="2:4" x14ac:dyDescent="0.25">
      <c r="B8" s="2"/>
      <c r="C8" s="3"/>
      <c r="D8" s="3"/>
    </row>
    <row r="9" spans="2:4" x14ac:dyDescent="0.25">
      <c r="B9" s="2"/>
      <c r="C9" s="3"/>
      <c r="D9" s="3"/>
    </row>
    <row r="10" spans="2:4" x14ac:dyDescent="0.25">
      <c r="B10" s="2"/>
      <c r="C10" s="3"/>
      <c r="D10" s="3"/>
    </row>
    <row r="11" spans="2:4" x14ac:dyDescent="0.25">
      <c r="B11" s="2"/>
      <c r="C11" s="3"/>
      <c r="D11" s="3"/>
    </row>
    <row r="12" spans="2:4" x14ac:dyDescent="0.25">
      <c r="B12" s="2"/>
      <c r="C12" s="3"/>
      <c r="D12" s="3"/>
    </row>
    <row r="13" spans="2:4" x14ac:dyDescent="0.25">
      <c r="B13" s="2"/>
      <c r="C13" s="3"/>
      <c r="D13" s="3"/>
    </row>
    <row r="14" spans="2:4" x14ac:dyDescent="0.25">
      <c r="B14" s="2"/>
      <c r="C14" s="3"/>
      <c r="D14" s="3"/>
    </row>
    <row r="15" spans="2:4" x14ac:dyDescent="0.25">
      <c r="B15" s="2"/>
      <c r="C15" s="3"/>
      <c r="D15" s="3"/>
    </row>
    <row r="16" spans="2:4" x14ac:dyDescent="0.25">
      <c r="B16" s="2"/>
      <c r="C16" s="3"/>
      <c r="D16" s="3"/>
    </row>
    <row r="17" spans="2:4" x14ac:dyDescent="0.25">
      <c r="B17" s="2"/>
      <c r="C17" s="3"/>
      <c r="D17" s="3"/>
    </row>
    <row r="18" spans="2:4" x14ac:dyDescent="0.25">
      <c r="B18" s="2"/>
    </row>
    <row r="19" spans="2:4" x14ac:dyDescent="0.25">
      <c r="B19" s="2"/>
    </row>
    <row r="20" spans="2:4" x14ac:dyDescent="0.25">
      <c r="B20" s="2"/>
    </row>
    <row r="33" spans="3:17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3:17" x14ac:dyDescent="0.2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</sheetData>
  <sheetProtection selectLockedCells="1" selectUnlockedCells="1"/>
  <phoneticPr fontId="3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82"/>
  <sheetViews>
    <sheetView tabSelected="1" workbookViewId="0">
      <selection activeCell="B1" sqref="B1:C1"/>
    </sheetView>
  </sheetViews>
  <sheetFormatPr defaultRowHeight="15" x14ac:dyDescent="0.25"/>
  <cols>
    <col min="1" max="1" width="21.36328125" customWidth="1"/>
    <col min="2" max="2" width="11.36328125" customWidth="1"/>
    <col min="3" max="3" width="12.90625" customWidth="1"/>
    <col min="12" max="12" width="9.54296875" customWidth="1"/>
    <col min="13" max="13" width="14.1796875" customWidth="1"/>
    <col min="14" max="14" width="20.08984375" customWidth="1"/>
  </cols>
  <sheetData>
    <row r="1" spans="1:16" x14ac:dyDescent="0.25">
      <c r="A1" s="149"/>
      <c r="B1" s="196" t="s">
        <v>93</v>
      </c>
      <c r="C1" s="197"/>
      <c r="D1" s="196" t="s">
        <v>92</v>
      </c>
      <c r="E1" s="198"/>
      <c r="F1" s="198"/>
      <c r="G1" s="198"/>
      <c r="H1" s="198"/>
      <c r="I1" s="198"/>
      <c r="J1" s="197"/>
    </row>
    <row r="2" spans="1:16" x14ac:dyDescent="0.25">
      <c r="A2" s="150" t="s">
        <v>122</v>
      </c>
      <c r="B2" s="150" t="s">
        <v>120</v>
      </c>
      <c r="C2" s="150" t="s">
        <v>121</v>
      </c>
      <c r="D2" s="151" t="s">
        <v>0</v>
      </c>
      <c r="E2" s="151" t="s">
        <v>1</v>
      </c>
      <c r="F2" s="151" t="s">
        <v>2</v>
      </c>
      <c r="G2" s="151" t="s">
        <v>3</v>
      </c>
      <c r="H2" s="151" t="s">
        <v>4</v>
      </c>
      <c r="I2" s="151" t="s">
        <v>5</v>
      </c>
      <c r="J2" s="151" t="s">
        <v>6</v>
      </c>
      <c r="L2" s="199" t="s">
        <v>94</v>
      </c>
      <c r="M2" s="199"/>
      <c r="N2" s="199"/>
      <c r="O2" s="199"/>
      <c r="P2" s="199"/>
    </row>
    <row r="3" spans="1:16" x14ac:dyDescent="0.25">
      <c r="A3" s="152" t="s">
        <v>100</v>
      </c>
      <c r="B3" s="153">
        <v>406.85005839976998</v>
      </c>
      <c r="C3" s="153">
        <v>599.63209529197502</v>
      </c>
      <c r="D3" s="153">
        <v>145.321</v>
      </c>
      <c r="E3" s="153">
        <v>313.976</v>
      </c>
      <c r="F3" s="153">
        <v>339.33600000000001</v>
      </c>
      <c r="G3" s="153">
        <v>290.18</v>
      </c>
      <c r="H3" s="153">
        <v>232.83</v>
      </c>
      <c r="I3" s="153">
        <v>129.423</v>
      </c>
      <c r="J3" s="153">
        <v>38.933999999999997</v>
      </c>
      <c r="L3" s="154" t="s">
        <v>95</v>
      </c>
      <c r="M3" s="155">
        <v>2008.1693989071039</v>
      </c>
      <c r="N3" s="156"/>
      <c r="O3" s="156"/>
      <c r="P3" s="156"/>
    </row>
    <row r="4" spans="1:16" x14ac:dyDescent="0.25">
      <c r="A4" s="152" t="s">
        <v>101</v>
      </c>
      <c r="B4" s="153">
        <v>374.50537045989302</v>
      </c>
      <c r="C4" s="153">
        <v>567.95580868773902</v>
      </c>
      <c r="D4" s="153">
        <v>145.321</v>
      </c>
      <c r="E4" s="153">
        <v>313.976</v>
      </c>
      <c r="F4" s="153">
        <v>339.33600000000001</v>
      </c>
      <c r="G4" s="153">
        <v>290.18</v>
      </c>
      <c r="H4" s="153">
        <v>232.83</v>
      </c>
      <c r="I4" s="153">
        <v>129.423</v>
      </c>
      <c r="J4" s="153">
        <v>38.933999999999997</v>
      </c>
      <c r="L4" s="154" t="s">
        <v>26</v>
      </c>
      <c r="M4" s="155" t="s">
        <v>27</v>
      </c>
      <c r="N4" s="156"/>
      <c r="O4" s="156"/>
      <c r="P4" s="156"/>
    </row>
    <row r="5" spans="1:16" x14ac:dyDescent="0.25">
      <c r="A5" s="152" t="s">
        <v>102</v>
      </c>
      <c r="B5" s="153">
        <v>346.918296404763</v>
      </c>
      <c r="C5" s="153">
        <v>539.89849098463799</v>
      </c>
      <c r="D5" s="153">
        <v>145.321</v>
      </c>
      <c r="E5" s="153">
        <v>313.976</v>
      </c>
      <c r="F5" s="153">
        <v>339.33600000000001</v>
      </c>
      <c r="G5" s="153">
        <v>290.18</v>
      </c>
      <c r="H5" s="153">
        <v>232.83</v>
      </c>
      <c r="I5" s="153">
        <v>129.423</v>
      </c>
      <c r="J5" s="153">
        <v>38.933999999999997</v>
      </c>
      <c r="L5" s="156"/>
      <c r="M5" s="156"/>
      <c r="N5" s="156"/>
      <c r="O5" s="156"/>
      <c r="P5" s="156"/>
    </row>
    <row r="6" spans="1:16" x14ac:dyDescent="0.25">
      <c r="A6" s="152" t="s">
        <v>103</v>
      </c>
      <c r="B6" s="153">
        <v>321.69574607068699</v>
      </c>
      <c r="C6" s="153">
        <v>513.63219627557896</v>
      </c>
      <c r="D6" s="153">
        <v>145.321</v>
      </c>
      <c r="E6" s="153">
        <v>313.976</v>
      </c>
      <c r="F6" s="153">
        <v>339.33600000000001</v>
      </c>
      <c r="G6" s="153">
        <v>290.18</v>
      </c>
      <c r="H6" s="153">
        <v>232.83</v>
      </c>
      <c r="I6" s="153">
        <v>129.423</v>
      </c>
      <c r="J6" s="153">
        <v>38.933999999999997</v>
      </c>
      <c r="L6" s="157" t="s">
        <v>98</v>
      </c>
      <c r="M6" s="158" t="s">
        <v>3703</v>
      </c>
      <c r="N6" s="158" t="s">
        <v>3704</v>
      </c>
      <c r="O6" s="156"/>
      <c r="P6" s="156"/>
    </row>
    <row r="7" spans="1:16" x14ac:dyDescent="0.25">
      <c r="A7" s="152" t="s">
        <v>104</v>
      </c>
      <c r="B7" s="153">
        <v>296.87387281317001</v>
      </c>
      <c r="C7" s="153">
        <v>486.76336164181703</v>
      </c>
      <c r="D7" s="153">
        <v>145.321</v>
      </c>
      <c r="E7" s="153">
        <v>313.976</v>
      </c>
      <c r="F7" s="153">
        <v>339.33600000000001</v>
      </c>
      <c r="G7" s="153">
        <v>290.18</v>
      </c>
      <c r="H7" s="153">
        <v>232.83</v>
      </c>
      <c r="I7" s="153">
        <v>129.423</v>
      </c>
      <c r="J7" s="153">
        <v>38.933999999999997</v>
      </c>
      <c r="L7" s="156">
        <f>MAX(1953,1900+5*INT((M3-1900.5)/5)+3)</f>
        <v>2008</v>
      </c>
      <c r="M7" s="159">
        <f>VLOOKUP($M$4&amp;L7,$A$3:$C$3982,2)/1000</f>
        <v>1.4012625878493401E-3</v>
      </c>
      <c r="N7" s="159">
        <f>VLOOKUP($M$4&amp;L7,$A$3:$C$3982,3)/1000</f>
        <v>2.3680401464194301E-2</v>
      </c>
      <c r="O7" s="156"/>
      <c r="P7" s="156"/>
    </row>
    <row r="8" spans="1:16" x14ac:dyDescent="0.25">
      <c r="A8" s="152" t="s">
        <v>105</v>
      </c>
      <c r="B8" s="153">
        <v>269.94294550029798</v>
      </c>
      <c r="C8" s="153">
        <v>456.62859549777397</v>
      </c>
      <c r="D8" s="153">
        <v>149.791</v>
      </c>
      <c r="E8" s="153">
        <v>310.45999999999998</v>
      </c>
      <c r="F8" s="153">
        <v>331.15600000000001</v>
      </c>
      <c r="G8" s="153">
        <v>292.51900000000001</v>
      </c>
      <c r="H8" s="153">
        <v>234.39400000000001</v>
      </c>
      <c r="I8" s="153">
        <v>132.50800000000001</v>
      </c>
      <c r="J8" s="153">
        <v>39.171999999999997</v>
      </c>
      <c r="L8" s="156">
        <f>MAX(1953,L7-5)</f>
        <v>2003</v>
      </c>
      <c r="M8" s="159">
        <f>VLOOKUP($M$4&amp;$L8,$A$3:$C$3982,2)/1000</f>
        <v>1.4012625878493401E-3</v>
      </c>
      <c r="N8" s="159">
        <f>VLOOKUP($M$4&amp;$L8,$A$3:$C$3982,3)/1000</f>
        <v>2.3680401464194301E-2</v>
      </c>
      <c r="O8" s="156"/>
      <c r="P8" s="156"/>
    </row>
    <row r="9" spans="1:16" x14ac:dyDescent="0.25">
      <c r="A9" s="152" t="s">
        <v>106</v>
      </c>
      <c r="B9" s="153">
        <v>238.42663390477901</v>
      </c>
      <c r="C9" s="153">
        <v>420.19090783617003</v>
      </c>
      <c r="D9" s="153">
        <v>155.227</v>
      </c>
      <c r="E9" s="153">
        <v>306.56400000000002</v>
      </c>
      <c r="F9" s="153">
        <v>322.10500000000002</v>
      </c>
      <c r="G9" s="153">
        <v>294.779</v>
      </c>
      <c r="H9" s="153">
        <v>235.76</v>
      </c>
      <c r="I9" s="153">
        <v>135.797</v>
      </c>
      <c r="J9" s="153">
        <v>39.768000000000001</v>
      </c>
      <c r="L9" s="156">
        <f t="shared" ref="L9:L11" si="0">MAX(1953,L8-5)</f>
        <v>1998</v>
      </c>
      <c r="M9" s="159">
        <f>VLOOKUP($M$4&amp;$L9,$A$3:$C$3982,2)/1000</f>
        <v>1.4012625878493401E-3</v>
      </c>
      <c r="N9" s="159">
        <f>VLOOKUP($M$4&amp;$L9,$A$3:$C$3982,3)/1000</f>
        <v>2.3680401464194301E-2</v>
      </c>
      <c r="O9" s="156"/>
      <c r="P9" s="156"/>
    </row>
    <row r="10" spans="1:16" x14ac:dyDescent="0.25">
      <c r="A10" s="152" t="s">
        <v>107</v>
      </c>
      <c r="B10" s="153">
        <v>199.383737844102</v>
      </c>
      <c r="C10" s="153">
        <v>372.76489751497201</v>
      </c>
      <c r="D10" s="153">
        <v>160.971</v>
      </c>
      <c r="E10" s="153">
        <v>304.54000000000002</v>
      </c>
      <c r="F10" s="153">
        <v>315.83300000000003</v>
      </c>
      <c r="G10" s="153">
        <v>296.66800000000001</v>
      </c>
      <c r="H10" s="153">
        <v>236.453</v>
      </c>
      <c r="I10" s="153">
        <v>137.982</v>
      </c>
      <c r="J10" s="153">
        <v>41.332999999999998</v>
      </c>
      <c r="L10" s="156">
        <f t="shared" si="0"/>
        <v>1993</v>
      </c>
      <c r="M10" s="159">
        <f>VLOOKUP($M$4&amp;$L10,$A$3:$C$3982,2)/1000</f>
        <v>1.4012625878493401E-3</v>
      </c>
      <c r="N10" s="159">
        <f>VLOOKUP($M$4&amp;$L10,$A$3:$C$3982,3)/1000</f>
        <v>2.3680401464194301E-2</v>
      </c>
      <c r="O10" s="156"/>
      <c r="P10" s="156"/>
    </row>
    <row r="11" spans="1:16" x14ac:dyDescent="0.25">
      <c r="A11" s="152" t="s">
        <v>108</v>
      </c>
      <c r="B11" s="153">
        <v>162.54190657016801</v>
      </c>
      <c r="C11" s="153">
        <v>331.49959128219302</v>
      </c>
      <c r="D11" s="153">
        <v>163.916</v>
      </c>
      <c r="E11" s="153">
        <v>306.07299999999998</v>
      </c>
      <c r="F11" s="153">
        <v>316.41399999999999</v>
      </c>
      <c r="G11" s="153">
        <v>295.67399999999998</v>
      </c>
      <c r="H11" s="153">
        <v>234.12700000000001</v>
      </c>
      <c r="I11" s="153">
        <v>135.81299999999999</v>
      </c>
      <c r="J11" s="153">
        <v>44.383000000000003</v>
      </c>
      <c r="L11" s="156">
        <f t="shared" si="0"/>
        <v>1988</v>
      </c>
      <c r="M11" s="159">
        <f>VLOOKUP($M$4&amp;$L11,$A$3:$C$3982,2)/1000</f>
        <v>1.4012625878493401E-3</v>
      </c>
      <c r="N11" s="159">
        <f>VLOOKUP($M$4&amp;$L11,$A$3:$C$3982,3)/1000</f>
        <v>2.3680401464194301E-2</v>
      </c>
      <c r="O11" s="156"/>
      <c r="P11" s="156"/>
    </row>
    <row r="12" spans="1:16" x14ac:dyDescent="0.25">
      <c r="A12" s="152" t="s">
        <v>109</v>
      </c>
      <c r="B12" s="153">
        <v>142.084542003021</v>
      </c>
      <c r="C12" s="153">
        <v>305.21951737275901</v>
      </c>
      <c r="D12" s="153">
        <v>165.24199999999999</v>
      </c>
      <c r="E12" s="153">
        <v>320.39600000000002</v>
      </c>
      <c r="F12" s="153">
        <v>334.93799999999999</v>
      </c>
      <c r="G12" s="153">
        <v>298.476</v>
      </c>
      <c r="H12" s="153">
        <v>231.96600000000001</v>
      </c>
      <c r="I12" s="153">
        <v>130.29499999999999</v>
      </c>
      <c r="J12" s="153">
        <v>49.427</v>
      </c>
      <c r="L12" s="156"/>
      <c r="M12" s="156"/>
      <c r="N12" s="156"/>
      <c r="O12" s="156"/>
      <c r="P12" s="156"/>
    </row>
    <row r="13" spans="1:16" x14ac:dyDescent="0.25">
      <c r="A13" s="152" t="s">
        <v>110</v>
      </c>
      <c r="B13" s="153">
        <v>127.622069813214</v>
      </c>
      <c r="C13" s="153">
        <v>286.77279360535101</v>
      </c>
      <c r="D13" s="153">
        <v>146.24799999999999</v>
      </c>
      <c r="E13" s="153">
        <v>313.738</v>
      </c>
      <c r="F13" s="153">
        <v>332.56900000000002</v>
      </c>
      <c r="G13" s="153">
        <v>281.09100000000001</v>
      </c>
      <c r="H13" s="153">
        <v>206.602</v>
      </c>
      <c r="I13" s="153">
        <v>112.063</v>
      </c>
      <c r="J13" s="153">
        <v>44.009</v>
      </c>
      <c r="L13" s="157" t="s">
        <v>96</v>
      </c>
      <c r="M13" s="158" t="s">
        <v>3705</v>
      </c>
      <c r="N13" s="158" t="s">
        <v>3704</v>
      </c>
      <c r="O13" s="156"/>
      <c r="P13" s="156"/>
    </row>
    <row r="14" spans="1:16" x14ac:dyDescent="0.25">
      <c r="A14" s="152" t="s">
        <v>111</v>
      </c>
      <c r="B14" s="153">
        <v>111.802800261889</v>
      </c>
      <c r="C14" s="153">
        <v>264.90791347623502</v>
      </c>
      <c r="D14" s="153">
        <v>117.39</v>
      </c>
      <c r="E14" s="153">
        <v>290.11</v>
      </c>
      <c r="F14" s="153">
        <v>307.971</v>
      </c>
      <c r="G14" s="153">
        <v>257.43700000000001</v>
      </c>
      <c r="H14" s="153">
        <v>178.42</v>
      </c>
      <c r="I14" s="153">
        <v>90.683000000000007</v>
      </c>
      <c r="J14" s="153">
        <v>27.329000000000001</v>
      </c>
      <c r="L14" s="160">
        <f>M3-2.5</f>
        <v>2005.6693989071039</v>
      </c>
      <c r="M14" s="159">
        <f t="shared" ref="M14:N16" si="1">M8+($L14-$L8)*(M7-M8)/5</f>
        <v>1.4012625878493401E-3</v>
      </c>
      <c r="N14" s="159">
        <f t="shared" si="1"/>
        <v>2.3680401464194301E-2</v>
      </c>
      <c r="O14" s="156"/>
      <c r="P14" s="156"/>
    </row>
    <row r="15" spans="1:16" x14ac:dyDescent="0.25">
      <c r="A15" s="152" t="s">
        <v>112</v>
      </c>
      <c r="B15" s="153">
        <v>98.647104268641101</v>
      </c>
      <c r="C15" s="153">
        <v>245.49380757224901</v>
      </c>
      <c r="D15" s="153">
        <v>87.793999999999997</v>
      </c>
      <c r="E15" s="153">
        <v>240.31700000000001</v>
      </c>
      <c r="F15" s="153">
        <v>254.43700000000001</v>
      </c>
      <c r="G15" s="153">
        <v>215.495</v>
      </c>
      <c r="H15" s="153">
        <v>149.46199999999999</v>
      </c>
      <c r="I15" s="153">
        <v>67.533000000000001</v>
      </c>
      <c r="J15" s="153">
        <v>11.901999999999999</v>
      </c>
      <c r="L15" s="160">
        <f>L14-5</f>
        <v>2000.6693989071039</v>
      </c>
      <c r="M15" s="159">
        <f t="shared" si="1"/>
        <v>1.4012625878493401E-3</v>
      </c>
      <c r="N15" s="159">
        <f t="shared" si="1"/>
        <v>2.3680401464194301E-2</v>
      </c>
      <c r="O15" s="156"/>
      <c r="P15" s="156"/>
    </row>
    <row r="16" spans="1:16" x14ac:dyDescent="0.25">
      <c r="A16" s="152" t="s">
        <v>113</v>
      </c>
      <c r="B16" s="153">
        <v>86.481581652287105</v>
      </c>
      <c r="C16" s="153">
        <v>227.022463813515</v>
      </c>
      <c r="D16" s="153">
        <v>60.143000000000001</v>
      </c>
      <c r="E16" s="153">
        <v>206.935</v>
      </c>
      <c r="F16" s="153">
        <v>220.57900000000001</v>
      </c>
      <c r="G16" s="153">
        <v>187.62100000000001</v>
      </c>
      <c r="H16" s="153">
        <v>123.08799999999999</v>
      </c>
      <c r="I16" s="153">
        <v>46.72</v>
      </c>
      <c r="J16" s="153">
        <v>3.9140000000000001</v>
      </c>
      <c r="L16" s="160">
        <f>L15-5</f>
        <v>1995.6693989071039</v>
      </c>
      <c r="M16" s="159">
        <f t="shared" si="1"/>
        <v>1.4012625878493401E-3</v>
      </c>
      <c r="N16" s="159">
        <f t="shared" si="1"/>
        <v>2.3680401464194301E-2</v>
      </c>
      <c r="O16" s="156"/>
      <c r="P16" s="156"/>
    </row>
    <row r="17" spans="1:16" x14ac:dyDescent="0.25">
      <c r="A17" s="152" t="s">
        <v>114</v>
      </c>
      <c r="B17" s="153">
        <v>76.260338393975402</v>
      </c>
      <c r="C17" s="153">
        <v>210.988164385235</v>
      </c>
      <c r="D17" s="153">
        <v>45.543999999999997</v>
      </c>
      <c r="E17" s="153">
        <v>173.66900000000001</v>
      </c>
      <c r="F17" s="153">
        <v>186.75200000000001</v>
      </c>
      <c r="G17" s="153">
        <v>159.59100000000001</v>
      </c>
      <c r="H17" s="153">
        <v>101.95699999999999</v>
      </c>
      <c r="I17" s="153">
        <v>35.668999999999997</v>
      </c>
      <c r="J17" s="153">
        <v>2.1579999999999999</v>
      </c>
      <c r="L17" s="156"/>
      <c r="M17" s="156"/>
      <c r="N17" s="156"/>
      <c r="O17" s="156"/>
      <c r="P17" s="156"/>
    </row>
    <row r="18" spans="1:16" x14ac:dyDescent="0.25">
      <c r="A18" s="152" t="s">
        <v>115</v>
      </c>
      <c r="B18" s="153">
        <v>67.502537372264996</v>
      </c>
      <c r="C18" s="153">
        <v>196.954103591125</v>
      </c>
      <c r="D18" s="153">
        <v>35.576000000000001</v>
      </c>
      <c r="E18" s="153">
        <v>149.172</v>
      </c>
      <c r="F18" s="153">
        <v>162.41800000000001</v>
      </c>
      <c r="G18" s="153">
        <v>139.649</v>
      </c>
      <c r="H18" s="153">
        <v>86.953999999999994</v>
      </c>
      <c r="I18" s="153">
        <v>28.138000000000002</v>
      </c>
      <c r="J18" s="153">
        <v>1.2729999999999999</v>
      </c>
      <c r="L18" s="161" t="s">
        <v>97</v>
      </c>
      <c r="M18" s="200" t="s">
        <v>32</v>
      </c>
      <c r="N18" s="200"/>
      <c r="O18" s="200" t="s">
        <v>99</v>
      </c>
      <c r="P18" s="200"/>
    </row>
    <row r="19" spans="1:16" x14ac:dyDescent="0.25">
      <c r="A19" s="152" t="s">
        <v>116</v>
      </c>
      <c r="B19" s="153">
        <v>60.016059073885899</v>
      </c>
      <c r="C19" s="153">
        <v>184.533426583509</v>
      </c>
      <c r="D19" s="153">
        <v>28.864000000000001</v>
      </c>
      <c r="E19" s="153">
        <v>132.07499999999999</v>
      </c>
      <c r="F19" s="153">
        <v>146.16900000000001</v>
      </c>
      <c r="G19" s="153">
        <v>126.61199999999999</v>
      </c>
      <c r="H19" s="153">
        <v>76.896000000000001</v>
      </c>
      <c r="I19" s="153">
        <v>23.097000000000001</v>
      </c>
      <c r="J19" s="153">
        <v>0.80700000000000005</v>
      </c>
      <c r="L19" s="162"/>
      <c r="M19" s="157">
        <f>MAX(1953,1900+5*INT((M3-1900.5)/5)+3)</f>
        <v>2008</v>
      </c>
      <c r="N19" s="157">
        <f>MAX(1953,M19-15)</f>
        <v>1993</v>
      </c>
      <c r="O19" s="157">
        <f>M19</f>
        <v>2008</v>
      </c>
      <c r="P19" s="157">
        <f>N19</f>
        <v>1993</v>
      </c>
    </row>
    <row r="20" spans="1:16" x14ac:dyDescent="0.25">
      <c r="A20" s="152" t="s">
        <v>117</v>
      </c>
      <c r="B20" s="153">
        <v>54.079617624684602</v>
      </c>
      <c r="C20" s="153">
        <v>173.605215285561</v>
      </c>
      <c r="D20" s="153">
        <v>24.027000000000001</v>
      </c>
      <c r="E20" s="153">
        <v>118.99299999999999</v>
      </c>
      <c r="F20" s="153">
        <v>134.34</v>
      </c>
      <c r="G20" s="153">
        <v>117.408</v>
      </c>
      <c r="H20" s="153">
        <v>69.611999999999995</v>
      </c>
      <c r="I20" s="153">
        <v>19.497</v>
      </c>
      <c r="J20" s="153">
        <v>0.54300000000000004</v>
      </c>
      <c r="L20" s="163" t="s">
        <v>10</v>
      </c>
      <c r="M20" s="159">
        <v>0</v>
      </c>
      <c r="N20" s="159">
        <v>0</v>
      </c>
      <c r="O20" s="159">
        <f t="shared" ref="O20:P27" si="2">M20/SUM(M$20:M$27)/5</f>
        <v>0</v>
      </c>
      <c r="P20" s="159">
        <f t="shared" si="2"/>
        <v>0</v>
      </c>
    </row>
    <row r="21" spans="1:16" x14ac:dyDescent="0.25">
      <c r="A21" s="152" t="s">
        <v>118</v>
      </c>
      <c r="B21" s="153">
        <v>48.484765692691298</v>
      </c>
      <c r="C21" s="153">
        <v>163.17283057140199</v>
      </c>
      <c r="D21" s="153">
        <v>20.419</v>
      </c>
      <c r="E21" s="153">
        <v>108.605</v>
      </c>
      <c r="F21" s="153">
        <v>125.562</v>
      </c>
      <c r="G21" s="153">
        <v>110.866</v>
      </c>
      <c r="H21" s="153">
        <v>64.215999999999994</v>
      </c>
      <c r="I21" s="153">
        <v>16.843</v>
      </c>
      <c r="J21" s="153">
        <v>0.38900000000000001</v>
      </c>
      <c r="L21" s="156" t="s">
        <v>0</v>
      </c>
      <c r="M21" s="159">
        <f>VLOOKUP($M$4&amp;M$19,$A$3:$J$3982,4)/1000</f>
        <v>1.6770000000000001E-3</v>
      </c>
      <c r="N21" s="159">
        <f>VLOOKUP($M$4&amp;N$19,$A$3:$J$3982,4)/1000</f>
        <v>1.6770000000000001E-3</v>
      </c>
      <c r="O21" s="159">
        <f t="shared" si="2"/>
        <v>9.422407012023824E-4</v>
      </c>
      <c r="P21" s="159">
        <f t="shared" si="2"/>
        <v>9.422407012023824E-4</v>
      </c>
    </row>
    <row r="22" spans="1:16" x14ac:dyDescent="0.25">
      <c r="A22" s="152" t="s">
        <v>119</v>
      </c>
      <c r="B22" s="153">
        <v>43.650291819199303</v>
      </c>
      <c r="C22" s="153">
        <v>153.15024904643599</v>
      </c>
      <c r="D22" s="153">
        <v>17.632000000000001</v>
      </c>
      <c r="E22" s="153">
        <v>99.88</v>
      </c>
      <c r="F22" s="153">
        <v>118.714</v>
      </c>
      <c r="G22" s="153">
        <v>106.042</v>
      </c>
      <c r="H22" s="153">
        <v>60.05</v>
      </c>
      <c r="I22" s="153">
        <v>14.814</v>
      </c>
      <c r="J22" s="153">
        <v>0.28799999999999998</v>
      </c>
      <c r="L22" s="156" t="s">
        <v>1</v>
      </c>
      <c r="M22" s="159">
        <f>VLOOKUP($M$4&amp;M$19,$A$3:$J$3982,5)/1000</f>
        <v>2.6735999999999999E-2</v>
      </c>
      <c r="N22" s="159">
        <f>VLOOKUP($M$4&amp;N$19,$A$3:$J$3982,5)/1000</f>
        <v>2.6735999999999999E-2</v>
      </c>
      <c r="O22" s="159">
        <f t="shared" si="2"/>
        <v>1.5021912574446567E-2</v>
      </c>
      <c r="P22" s="159">
        <f t="shared" si="2"/>
        <v>1.5021912574446567E-2</v>
      </c>
    </row>
    <row r="23" spans="1:16" x14ac:dyDescent="0.25">
      <c r="A23" s="152" t="s">
        <v>123</v>
      </c>
      <c r="B23" s="153">
        <v>194.06769443921701</v>
      </c>
      <c r="C23" s="153">
        <v>223.940496948522</v>
      </c>
      <c r="D23" s="153">
        <v>46.139000000000003</v>
      </c>
      <c r="E23" s="153">
        <v>229.11500000000001</v>
      </c>
      <c r="F23" s="153">
        <v>309.20699999999999</v>
      </c>
      <c r="G23" s="153">
        <v>303.37599999999998</v>
      </c>
      <c r="H23" s="153">
        <v>208.21899999999999</v>
      </c>
      <c r="I23" s="153">
        <v>103.80500000000001</v>
      </c>
      <c r="J23" s="153">
        <v>46.139000000000003</v>
      </c>
      <c r="L23" s="156" t="s">
        <v>2</v>
      </c>
      <c r="M23" s="159">
        <f>VLOOKUP($M$4&amp;M$19,$A$3:$J$3982,6)/1000</f>
        <v>9.4279000000000002E-2</v>
      </c>
      <c r="N23" s="159">
        <f>VLOOKUP($M$4&amp;N$19,$A$3:$J$3982,6)/1000</f>
        <v>9.4279000000000002E-2</v>
      </c>
      <c r="O23" s="159">
        <f t="shared" si="2"/>
        <v>5.297168221148444E-2</v>
      </c>
      <c r="P23" s="159">
        <f t="shared" si="2"/>
        <v>5.297168221148444E-2</v>
      </c>
    </row>
    <row r="24" spans="1:16" x14ac:dyDescent="0.25">
      <c r="A24" s="152" t="s">
        <v>124</v>
      </c>
      <c r="B24" s="153">
        <v>166.10500755853201</v>
      </c>
      <c r="C24" s="153">
        <v>184.66558403434999</v>
      </c>
      <c r="D24" s="153">
        <v>49.267000000000003</v>
      </c>
      <c r="E24" s="153">
        <v>268.41000000000003</v>
      </c>
      <c r="F24" s="153">
        <v>328.21699999999998</v>
      </c>
      <c r="G24" s="153">
        <v>273.464</v>
      </c>
      <c r="H24" s="153">
        <v>227.29900000000001</v>
      </c>
      <c r="I24" s="153">
        <v>113.316</v>
      </c>
      <c r="J24" s="153">
        <v>49.267000000000003</v>
      </c>
      <c r="L24" s="156" t="s">
        <v>3</v>
      </c>
      <c r="M24" s="159">
        <f>VLOOKUP($M$4&amp;M$19,$A$3:$J$3982,7)/1000</f>
        <v>0.13713</v>
      </c>
      <c r="N24" s="159">
        <f>VLOOKUP($M$4&amp;N$19,$A$3:$J$3982,7)/1000</f>
        <v>0.13713</v>
      </c>
      <c r="O24" s="159">
        <f t="shared" si="2"/>
        <v>7.7047982919429145E-2</v>
      </c>
      <c r="P24" s="159">
        <f t="shared" si="2"/>
        <v>7.7047982919429145E-2</v>
      </c>
    </row>
    <row r="25" spans="1:16" x14ac:dyDescent="0.25">
      <c r="A25" s="152" t="s">
        <v>125</v>
      </c>
      <c r="B25" s="153">
        <v>129.67910491742199</v>
      </c>
      <c r="C25" s="153">
        <v>128.653667508815</v>
      </c>
      <c r="D25" s="153">
        <v>57.89</v>
      </c>
      <c r="E25" s="153">
        <v>286.29599999999999</v>
      </c>
      <c r="F25" s="153">
        <v>294.71899999999999</v>
      </c>
      <c r="G25" s="153">
        <v>247.309</v>
      </c>
      <c r="H25" s="153">
        <v>202.602</v>
      </c>
      <c r="I25" s="153">
        <v>105.25</v>
      </c>
      <c r="J25" s="153">
        <v>51.933999999999997</v>
      </c>
      <c r="L25" s="156" t="s">
        <v>4</v>
      </c>
      <c r="M25" s="159">
        <f>VLOOKUP($M$4&amp;M$19,$A$3:$J$3982,8)/1000</f>
        <v>7.7243999999999993E-2</v>
      </c>
      <c r="N25" s="159">
        <f>VLOOKUP($M$4&amp;N$19,$A$3:$J$3982,8)/1000</f>
        <v>7.7243999999999993E-2</v>
      </c>
      <c r="O25" s="159">
        <f t="shared" si="2"/>
        <v>4.3400382065400603E-2</v>
      </c>
      <c r="P25" s="159">
        <f t="shared" si="2"/>
        <v>4.3400382065400603E-2</v>
      </c>
    </row>
    <row r="26" spans="1:16" x14ac:dyDescent="0.25">
      <c r="A26" s="152" t="s">
        <v>126</v>
      </c>
      <c r="B26" s="153">
        <v>99.016074234030697</v>
      </c>
      <c r="C26" s="153">
        <v>133.76496157726999</v>
      </c>
      <c r="D26" s="153">
        <v>45.28</v>
      </c>
      <c r="E26" s="153">
        <v>279.09500000000003</v>
      </c>
      <c r="F26" s="153">
        <v>269.81799999999998</v>
      </c>
      <c r="G26" s="153">
        <v>201.01</v>
      </c>
      <c r="H26" s="153">
        <v>147.178</v>
      </c>
      <c r="I26" s="153">
        <v>80.841999999999999</v>
      </c>
      <c r="J26" s="153">
        <v>28.577000000000002</v>
      </c>
      <c r="L26" s="156" t="s">
        <v>5</v>
      </c>
      <c r="M26" s="159">
        <f>VLOOKUP($M$4&amp;M$19,$A$3:$J$3982,9)/1000</f>
        <v>1.7349E-2</v>
      </c>
      <c r="N26" s="159">
        <f>VLOOKUP($M$4&amp;N$19,$A$3:$J$3982,9)/1000</f>
        <v>1.7349E-2</v>
      </c>
      <c r="O26" s="159">
        <f t="shared" si="2"/>
        <v>9.7477244634228567E-3</v>
      </c>
      <c r="P26" s="159">
        <f t="shared" si="2"/>
        <v>9.7477244634228567E-3</v>
      </c>
    </row>
    <row r="27" spans="1:16" x14ac:dyDescent="0.25">
      <c r="A27" s="152" t="s">
        <v>127</v>
      </c>
      <c r="B27" s="153">
        <v>72.830022950484505</v>
      </c>
      <c r="C27" s="153">
        <v>124.58950594595601</v>
      </c>
      <c r="D27" s="153">
        <v>29.468</v>
      </c>
      <c r="E27" s="153">
        <v>240.76</v>
      </c>
      <c r="F27" s="153">
        <v>255.27799999999999</v>
      </c>
      <c r="G27" s="153">
        <v>195.09</v>
      </c>
      <c r="H27" s="153">
        <v>127.846</v>
      </c>
      <c r="I27" s="153">
        <v>57.491999999999997</v>
      </c>
      <c r="J27" s="153">
        <v>14.086</v>
      </c>
      <c r="L27" s="162" t="s">
        <v>6</v>
      </c>
      <c r="M27" s="164">
        <f>VLOOKUP($M$4&amp;M$19,$A$3:$J$3982,10)/1000</f>
        <v>1.5449999999999999E-3</v>
      </c>
      <c r="N27" s="164">
        <f>VLOOKUP($M$4&amp;N$19,$A$3:$J$3982,10)/1000</f>
        <v>1.5449999999999999E-3</v>
      </c>
      <c r="O27" s="164">
        <f t="shared" si="2"/>
        <v>8.6807506461400159E-4</v>
      </c>
      <c r="P27" s="164">
        <f t="shared" si="2"/>
        <v>8.6807506461400159E-4</v>
      </c>
    </row>
    <row r="28" spans="1:16" x14ac:dyDescent="0.25">
      <c r="A28" s="152" t="s">
        <v>128</v>
      </c>
      <c r="B28" s="153">
        <v>57.6830413587126</v>
      </c>
      <c r="C28" s="153">
        <v>108.94578647581299</v>
      </c>
      <c r="D28" s="153">
        <v>25.405000000000001</v>
      </c>
      <c r="E28" s="153">
        <v>203.17400000000001</v>
      </c>
      <c r="F28" s="153">
        <v>229.81100000000001</v>
      </c>
      <c r="G28" s="153">
        <v>170.251</v>
      </c>
      <c r="H28" s="153">
        <v>107.312</v>
      </c>
      <c r="I28" s="153">
        <v>37.478999999999999</v>
      </c>
      <c r="J28" s="153">
        <v>6.5679999999999996</v>
      </c>
      <c r="L28" s="152"/>
      <c r="M28" s="152"/>
      <c r="N28" s="152"/>
      <c r="O28" s="152"/>
      <c r="P28" s="152"/>
    </row>
    <row r="29" spans="1:16" x14ac:dyDescent="0.25">
      <c r="A29" s="152" t="s">
        <v>129</v>
      </c>
      <c r="B29" s="153">
        <v>52.513700043409997</v>
      </c>
      <c r="C29" s="153">
        <v>89.849151809653705</v>
      </c>
      <c r="D29" s="153">
        <v>16.718</v>
      </c>
      <c r="E29" s="153">
        <v>186.64699999999999</v>
      </c>
      <c r="F29" s="153">
        <v>211.24700000000001</v>
      </c>
      <c r="G29" s="153">
        <v>153.601</v>
      </c>
      <c r="H29" s="153">
        <v>82.265000000000001</v>
      </c>
      <c r="I29" s="153">
        <v>28.247</v>
      </c>
      <c r="J29" s="153">
        <v>3.0750000000000002</v>
      </c>
    </row>
    <row r="30" spans="1:16" x14ac:dyDescent="0.25">
      <c r="A30" s="152" t="s">
        <v>130</v>
      </c>
      <c r="B30" s="153">
        <v>45.667425110012999</v>
      </c>
      <c r="C30" s="153">
        <v>70.716809249541697</v>
      </c>
      <c r="D30" s="153">
        <v>16.341999999999999</v>
      </c>
      <c r="E30" s="153">
        <v>172.27600000000001</v>
      </c>
      <c r="F30" s="153">
        <v>219.941</v>
      </c>
      <c r="G30" s="153">
        <v>139.477</v>
      </c>
      <c r="H30" s="153">
        <v>61.01</v>
      </c>
      <c r="I30" s="153">
        <v>18.434000000000001</v>
      </c>
      <c r="J30" s="153">
        <v>2.52</v>
      </c>
    </row>
    <row r="31" spans="1:16" x14ac:dyDescent="0.25">
      <c r="A31" s="152" t="s">
        <v>131</v>
      </c>
      <c r="B31" s="153">
        <v>37.095497908354901</v>
      </c>
      <c r="C31" s="153">
        <v>77.062318221919597</v>
      </c>
      <c r="D31" s="153">
        <v>18.733000000000001</v>
      </c>
      <c r="E31" s="153">
        <v>173.49199999999999</v>
      </c>
      <c r="F31" s="153">
        <v>197.38399999999999</v>
      </c>
      <c r="G31" s="153">
        <v>115.44199999999999</v>
      </c>
      <c r="H31" s="153">
        <v>40.213999999999999</v>
      </c>
      <c r="I31" s="153">
        <v>10.08</v>
      </c>
      <c r="J31" s="153">
        <v>1.855</v>
      </c>
    </row>
    <row r="32" spans="1:16" x14ac:dyDescent="0.25">
      <c r="A32" s="152" t="s">
        <v>132</v>
      </c>
      <c r="B32" s="153">
        <v>30.843774706189201</v>
      </c>
      <c r="C32" s="153">
        <v>71.7834815957182</v>
      </c>
      <c r="D32" s="153">
        <v>19.329999999999998</v>
      </c>
      <c r="E32" s="153">
        <v>151.661</v>
      </c>
      <c r="F32" s="153">
        <v>173.97499999999999</v>
      </c>
      <c r="G32" s="153">
        <v>88.793000000000006</v>
      </c>
      <c r="H32" s="153">
        <v>34.798000000000002</v>
      </c>
      <c r="I32" s="153">
        <v>6.5460000000000003</v>
      </c>
      <c r="J32" s="153">
        <v>1.7170000000000001</v>
      </c>
    </row>
    <row r="33" spans="1:10" x14ac:dyDescent="0.25">
      <c r="A33" s="152" t="s">
        <v>133</v>
      </c>
      <c r="B33" s="153">
        <v>24.5054082533774</v>
      </c>
      <c r="C33" s="153">
        <v>52.908534294067103</v>
      </c>
      <c r="D33" s="153">
        <v>19.234999999999999</v>
      </c>
      <c r="E33" s="153">
        <v>115.041</v>
      </c>
      <c r="F33" s="153">
        <v>141.78200000000001</v>
      </c>
      <c r="G33" s="153">
        <v>76.445999999999998</v>
      </c>
      <c r="H33" s="153">
        <v>29.395</v>
      </c>
      <c r="I33" s="153">
        <v>5.7850000000000001</v>
      </c>
      <c r="J33" s="153">
        <v>1.6160000000000001</v>
      </c>
    </row>
    <row r="34" spans="1:10" x14ac:dyDescent="0.25">
      <c r="A34" s="152" t="s">
        <v>134</v>
      </c>
      <c r="B34" s="153">
        <v>17.627491168771702</v>
      </c>
      <c r="C34" s="153">
        <v>53.3027763577862</v>
      </c>
      <c r="D34" s="153">
        <v>18.600000000000001</v>
      </c>
      <c r="E34" s="153">
        <v>87.102000000000004</v>
      </c>
      <c r="F34" s="153">
        <v>115.999</v>
      </c>
      <c r="G34" s="153">
        <v>65.900999999999996</v>
      </c>
      <c r="H34" s="153">
        <v>24.899000000000001</v>
      </c>
      <c r="I34" s="153">
        <v>5.0990000000000002</v>
      </c>
      <c r="J34" s="153">
        <v>1.5</v>
      </c>
    </row>
    <row r="35" spans="1:10" x14ac:dyDescent="0.25">
      <c r="A35" s="152" t="s">
        <v>135</v>
      </c>
      <c r="B35" s="153">
        <v>15.722312598831399</v>
      </c>
      <c r="C35" s="153">
        <v>51.599931461773103</v>
      </c>
      <c r="D35" s="153">
        <v>20.797999999999998</v>
      </c>
      <c r="E35" s="153">
        <v>107.101</v>
      </c>
      <c r="F35" s="153">
        <v>126.699</v>
      </c>
      <c r="G35" s="153">
        <v>72.299000000000007</v>
      </c>
      <c r="H35" s="153">
        <v>24.401</v>
      </c>
      <c r="I35" s="153">
        <v>4.399</v>
      </c>
      <c r="J35" s="153">
        <v>1.103</v>
      </c>
    </row>
    <row r="36" spans="1:10" x14ac:dyDescent="0.25">
      <c r="A36" s="152" t="s">
        <v>136</v>
      </c>
      <c r="B36" s="153">
        <v>13.8376324186326</v>
      </c>
      <c r="C36" s="153">
        <v>48.413098346650003</v>
      </c>
      <c r="D36" s="153">
        <v>22.527000000000001</v>
      </c>
      <c r="E36" s="153">
        <v>104.47799999999999</v>
      </c>
      <c r="F36" s="153">
        <v>123.13500000000001</v>
      </c>
      <c r="G36" s="153">
        <v>76.474999999999994</v>
      </c>
      <c r="H36" s="153">
        <v>23.652999999999999</v>
      </c>
      <c r="I36" s="153">
        <v>3.9409999999999998</v>
      </c>
      <c r="J36" s="153">
        <v>0.83099999999999996</v>
      </c>
    </row>
    <row r="37" spans="1:10" x14ac:dyDescent="0.25">
      <c r="A37" s="152" t="s">
        <v>137</v>
      </c>
      <c r="B37" s="153">
        <v>12.1323055023531</v>
      </c>
      <c r="C37" s="153">
        <v>45.523721925738798</v>
      </c>
      <c r="D37" s="153">
        <v>22.073</v>
      </c>
      <c r="E37" s="153">
        <v>100.349</v>
      </c>
      <c r="F37" s="153">
        <v>121.581</v>
      </c>
      <c r="G37" s="153">
        <v>80.415000000000006</v>
      </c>
      <c r="H37" s="153">
        <v>24.591999999999999</v>
      </c>
      <c r="I37" s="153">
        <v>3.9980000000000002</v>
      </c>
      <c r="J37" s="153">
        <v>0.73199999999999998</v>
      </c>
    </row>
    <row r="38" spans="1:10" x14ac:dyDescent="0.25">
      <c r="A38" s="152" t="s">
        <v>138</v>
      </c>
      <c r="B38" s="153">
        <v>10.6663697817827</v>
      </c>
      <c r="C38" s="153">
        <v>42.744574599761101</v>
      </c>
      <c r="D38" s="153">
        <v>20.780999999999999</v>
      </c>
      <c r="E38" s="153">
        <v>94.522999999999996</v>
      </c>
      <c r="F38" s="153">
        <v>120.38800000000001</v>
      </c>
      <c r="G38" s="153">
        <v>85.784999999999997</v>
      </c>
      <c r="H38" s="153">
        <v>26.509</v>
      </c>
      <c r="I38" s="153">
        <v>4.2380000000000004</v>
      </c>
      <c r="J38" s="153">
        <v>0.65600000000000003</v>
      </c>
    </row>
    <row r="39" spans="1:10" x14ac:dyDescent="0.25">
      <c r="A39" s="152" t="s">
        <v>139</v>
      </c>
      <c r="B39" s="153">
        <v>9.4578178132449509</v>
      </c>
      <c r="C39" s="153">
        <v>40.199262856749399</v>
      </c>
      <c r="D39" s="153">
        <v>18.760000000000002</v>
      </c>
      <c r="E39" s="153">
        <v>87.05</v>
      </c>
      <c r="F39" s="153">
        <v>119.61499999999999</v>
      </c>
      <c r="G39" s="153">
        <v>92.619</v>
      </c>
      <c r="H39" s="153">
        <v>29.565999999999999</v>
      </c>
      <c r="I39" s="153">
        <v>4.694</v>
      </c>
      <c r="J39" s="153">
        <v>0.59599999999999997</v>
      </c>
    </row>
    <row r="40" spans="1:10" x14ac:dyDescent="0.25">
      <c r="A40" s="152" t="s">
        <v>140</v>
      </c>
      <c r="B40" s="153">
        <v>8.4123877078060598</v>
      </c>
      <c r="C40" s="153">
        <v>37.762710851466501</v>
      </c>
      <c r="D40" s="153">
        <v>16.117000000000001</v>
      </c>
      <c r="E40" s="153">
        <v>77.725999999999999</v>
      </c>
      <c r="F40" s="153">
        <v>118.822</v>
      </c>
      <c r="G40" s="153">
        <v>100.438</v>
      </c>
      <c r="H40" s="153">
        <v>33.860999999999997</v>
      </c>
      <c r="I40" s="153">
        <v>5.3890000000000002</v>
      </c>
      <c r="J40" s="153">
        <v>0.54700000000000004</v>
      </c>
    </row>
    <row r="41" spans="1:10" x14ac:dyDescent="0.25">
      <c r="A41" s="152" t="s">
        <v>141</v>
      </c>
      <c r="B41" s="153">
        <v>7.5011342247036703</v>
      </c>
      <c r="C41" s="153">
        <v>35.423673020570803</v>
      </c>
      <c r="D41" s="153">
        <v>13.218</v>
      </c>
      <c r="E41" s="153">
        <v>67.42</v>
      </c>
      <c r="F41" s="153">
        <v>116.336</v>
      </c>
      <c r="G41" s="153">
        <v>109.69799999999999</v>
      </c>
      <c r="H41" s="153">
        <v>39.905000000000001</v>
      </c>
      <c r="I41" s="153">
        <v>6.4409999999999998</v>
      </c>
      <c r="J41" s="153">
        <v>0.502</v>
      </c>
    </row>
    <row r="42" spans="1:10" x14ac:dyDescent="0.25">
      <c r="A42" s="152" t="s">
        <v>142</v>
      </c>
      <c r="B42" s="153">
        <v>6.6940944391249397</v>
      </c>
      <c r="C42" s="153">
        <v>33.147661255744097</v>
      </c>
      <c r="D42" s="153">
        <v>10.148</v>
      </c>
      <c r="E42" s="153">
        <v>55.622</v>
      </c>
      <c r="F42" s="153">
        <v>114.749</v>
      </c>
      <c r="G42" s="153">
        <v>118.248</v>
      </c>
      <c r="H42" s="153">
        <v>47.384</v>
      </c>
      <c r="I42" s="153">
        <v>7.859</v>
      </c>
      <c r="J42" s="153">
        <v>0.45</v>
      </c>
    </row>
    <row r="43" spans="1:10" x14ac:dyDescent="0.25">
      <c r="A43" s="152" t="s">
        <v>143</v>
      </c>
      <c r="B43" s="153">
        <v>278.15116247862301</v>
      </c>
      <c r="C43" s="153">
        <v>349.20900390269099</v>
      </c>
      <c r="D43" s="153">
        <v>119.54600000000001</v>
      </c>
      <c r="E43" s="153">
        <v>332.43799999999999</v>
      </c>
      <c r="F43" s="153">
        <v>331.39</v>
      </c>
      <c r="G43" s="153">
        <v>285.24799999999999</v>
      </c>
      <c r="H43" s="153">
        <v>217.084</v>
      </c>
      <c r="I43" s="153">
        <v>131.08799999999999</v>
      </c>
      <c r="J43" s="153">
        <v>38.805999999999997</v>
      </c>
    </row>
    <row r="44" spans="1:10" x14ac:dyDescent="0.25">
      <c r="A44" s="152" t="s">
        <v>144</v>
      </c>
      <c r="B44" s="153">
        <v>255.01782483986199</v>
      </c>
      <c r="C44" s="153">
        <v>333.724619776152</v>
      </c>
      <c r="D44" s="153">
        <v>121.28700000000001</v>
      </c>
      <c r="E44" s="153">
        <v>337.28</v>
      </c>
      <c r="F44" s="153">
        <v>336.21600000000001</v>
      </c>
      <c r="G44" s="153">
        <v>289.40300000000002</v>
      </c>
      <c r="H44" s="153">
        <v>220.245</v>
      </c>
      <c r="I44" s="153">
        <v>132.99799999999999</v>
      </c>
      <c r="J44" s="153">
        <v>39.371000000000002</v>
      </c>
    </row>
    <row r="45" spans="1:10" x14ac:dyDescent="0.25">
      <c r="A45" s="152" t="s">
        <v>145</v>
      </c>
      <c r="B45" s="153">
        <v>231.03721229103499</v>
      </c>
      <c r="C45" s="153">
        <v>316.31697675718499</v>
      </c>
      <c r="D45" s="153">
        <v>125.624</v>
      </c>
      <c r="E45" s="153">
        <v>349.33800000000002</v>
      </c>
      <c r="F45" s="153">
        <v>348.23700000000002</v>
      </c>
      <c r="G45" s="153">
        <v>299.75</v>
      </c>
      <c r="H45" s="153">
        <v>228.12</v>
      </c>
      <c r="I45" s="153">
        <v>137.75299999999999</v>
      </c>
      <c r="J45" s="153">
        <v>40.777999999999999</v>
      </c>
    </row>
    <row r="46" spans="1:10" x14ac:dyDescent="0.25">
      <c r="A46" s="152" t="s">
        <v>146</v>
      </c>
      <c r="B46" s="153">
        <v>208.71837622785199</v>
      </c>
      <c r="C46" s="153">
        <v>300.03071451061101</v>
      </c>
      <c r="D46" s="153">
        <v>115.012</v>
      </c>
      <c r="E46" s="153">
        <v>329.54</v>
      </c>
      <c r="F46" s="153">
        <v>351.67399999999998</v>
      </c>
      <c r="G46" s="153">
        <v>312.19400000000002</v>
      </c>
      <c r="H46" s="153">
        <v>242.84200000000001</v>
      </c>
      <c r="I46" s="153">
        <v>138.64400000000001</v>
      </c>
      <c r="J46" s="153">
        <v>39.694000000000003</v>
      </c>
    </row>
    <row r="47" spans="1:10" x14ac:dyDescent="0.25">
      <c r="A47" s="152" t="s">
        <v>147</v>
      </c>
      <c r="B47" s="153">
        <v>188.181281205582</v>
      </c>
      <c r="C47" s="153">
        <v>286.12342919195498</v>
      </c>
      <c r="D47" s="153">
        <v>103.35899999999999</v>
      </c>
      <c r="E47" s="153">
        <v>306.654</v>
      </c>
      <c r="F47" s="153">
        <v>351.58600000000001</v>
      </c>
      <c r="G47" s="153">
        <v>321.42</v>
      </c>
      <c r="H47" s="153">
        <v>255.012</v>
      </c>
      <c r="I47" s="153">
        <v>138.14500000000001</v>
      </c>
      <c r="J47" s="153">
        <v>38.223999999999997</v>
      </c>
    </row>
    <row r="48" spans="1:10" x14ac:dyDescent="0.25">
      <c r="A48" s="152" t="s">
        <v>148</v>
      </c>
      <c r="B48" s="153">
        <v>156.64340849745199</v>
      </c>
      <c r="C48" s="153">
        <v>257.75759567849502</v>
      </c>
      <c r="D48" s="153">
        <v>94.61</v>
      </c>
      <c r="E48" s="153">
        <v>277.51400000000001</v>
      </c>
      <c r="F48" s="153">
        <v>327.91199999999998</v>
      </c>
      <c r="G48" s="153">
        <v>327.92599999999999</v>
      </c>
      <c r="H48" s="153">
        <v>260.166</v>
      </c>
      <c r="I48" s="153">
        <v>125.16</v>
      </c>
      <c r="J48" s="153">
        <v>21.712</v>
      </c>
    </row>
    <row r="49" spans="1:10" x14ac:dyDescent="0.25">
      <c r="A49" s="152" t="s">
        <v>149</v>
      </c>
      <c r="B49" s="153">
        <v>103.47172130781</v>
      </c>
      <c r="C49" s="153">
        <v>193.893341357439</v>
      </c>
      <c r="D49" s="153">
        <v>51.594000000000001</v>
      </c>
      <c r="E49" s="153">
        <v>246.67599999999999</v>
      </c>
      <c r="F49" s="153">
        <v>320.68799999999999</v>
      </c>
      <c r="G49" s="153">
        <v>286.19600000000003</v>
      </c>
      <c r="H49" s="153">
        <v>226.01400000000001</v>
      </c>
      <c r="I49" s="153">
        <v>109.995</v>
      </c>
      <c r="J49" s="153">
        <v>21.837</v>
      </c>
    </row>
    <row r="50" spans="1:10" x14ac:dyDescent="0.25">
      <c r="A50" s="152" t="s">
        <v>150</v>
      </c>
      <c r="B50" s="153">
        <v>71.498634091442398</v>
      </c>
      <c r="C50" s="153">
        <v>158.119056082345</v>
      </c>
      <c r="D50" s="153">
        <v>33.052999999999997</v>
      </c>
      <c r="E50" s="153">
        <v>188.96299999999999</v>
      </c>
      <c r="F50" s="153">
        <v>259.363</v>
      </c>
      <c r="G50" s="153">
        <v>257.82600000000002</v>
      </c>
      <c r="H50" s="153">
        <v>205.898</v>
      </c>
      <c r="I50" s="153">
        <v>96.623000000000005</v>
      </c>
      <c r="J50" s="153">
        <v>18.673999999999999</v>
      </c>
    </row>
    <row r="51" spans="1:10" x14ac:dyDescent="0.25">
      <c r="A51" s="152" t="s">
        <v>151</v>
      </c>
      <c r="B51" s="153">
        <v>60.176181126780698</v>
      </c>
      <c r="C51" s="153">
        <v>147.86874209399599</v>
      </c>
      <c r="D51" s="153">
        <v>24.3</v>
      </c>
      <c r="E51" s="153">
        <v>142.03299999999999</v>
      </c>
      <c r="F51" s="153">
        <v>198.303</v>
      </c>
      <c r="G51" s="153">
        <v>201.29499999999999</v>
      </c>
      <c r="H51" s="153">
        <v>163.94300000000001</v>
      </c>
      <c r="I51" s="153">
        <v>77.391000000000005</v>
      </c>
      <c r="J51" s="153">
        <v>16.734999999999999</v>
      </c>
    </row>
    <row r="52" spans="1:10" x14ac:dyDescent="0.25">
      <c r="A52" s="152" t="s">
        <v>152</v>
      </c>
      <c r="B52" s="153">
        <v>52.331538960037399</v>
      </c>
      <c r="C52" s="153">
        <v>132.921322447796</v>
      </c>
      <c r="D52" s="153">
        <v>14.869</v>
      </c>
      <c r="E52" s="153">
        <v>94.847999999999999</v>
      </c>
      <c r="F52" s="153">
        <v>143.58600000000001</v>
      </c>
      <c r="G52" s="153">
        <v>145.08099999999999</v>
      </c>
      <c r="H52" s="153">
        <v>114.136</v>
      </c>
      <c r="I52" s="153">
        <v>53.015000000000001</v>
      </c>
      <c r="J52" s="153">
        <v>11.465</v>
      </c>
    </row>
    <row r="53" spans="1:10" x14ac:dyDescent="0.25">
      <c r="A53" s="152" t="s">
        <v>153</v>
      </c>
      <c r="B53" s="153">
        <v>45.927798038476801</v>
      </c>
      <c r="C53" s="153">
        <v>124.287638139634</v>
      </c>
      <c r="D53" s="153">
        <v>9.68</v>
      </c>
      <c r="E53" s="153">
        <v>72.840999999999994</v>
      </c>
      <c r="F53" s="153">
        <v>124.961</v>
      </c>
      <c r="G53" s="153">
        <v>123.693</v>
      </c>
      <c r="H53" s="153">
        <v>93.474000000000004</v>
      </c>
      <c r="I53" s="153">
        <v>43.432000000000002</v>
      </c>
      <c r="J53" s="153">
        <v>8.7789999999999999</v>
      </c>
    </row>
    <row r="54" spans="1:10" x14ac:dyDescent="0.25">
      <c r="A54" s="152" t="s">
        <v>154</v>
      </c>
      <c r="B54" s="153">
        <v>41.305390750620603</v>
      </c>
      <c r="C54" s="153">
        <v>104.569774347829</v>
      </c>
      <c r="D54" s="153">
        <v>9.6869999999999994</v>
      </c>
      <c r="E54" s="153">
        <v>79.855999999999995</v>
      </c>
      <c r="F54" s="153">
        <v>138.64099999999999</v>
      </c>
      <c r="G54" s="153">
        <v>143.19499999999999</v>
      </c>
      <c r="H54" s="153">
        <v>117.655</v>
      </c>
      <c r="I54" s="153">
        <v>48.835999999999999</v>
      </c>
      <c r="J54" s="153">
        <v>6.93</v>
      </c>
    </row>
    <row r="55" spans="1:10" x14ac:dyDescent="0.25">
      <c r="A55" s="152" t="s">
        <v>155</v>
      </c>
      <c r="B55" s="153">
        <v>35.989033884244499</v>
      </c>
      <c r="C55" s="153">
        <v>86.752601969095906</v>
      </c>
      <c r="D55" s="153">
        <v>11.430999999999999</v>
      </c>
      <c r="E55" s="153">
        <v>91.951999999999998</v>
      </c>
      <c r="F55" s="153">
        <v>150.858</v>
      </c>
      <c r="G55" s="153">
        <v>147.17400000000001</v>
      </c>
      <c r="H55" s="153">
        <v>125.086</v>
      </c>
      <c r="I55" s="153">
        <v>51.930999999999997</v>
      </c>
      <c r="J55" s="153">
        <v>7.1680000000000001</v>
      </c>
    </row>
    <row r="56" spans="1:10" x14ac:dyDescent="0.25">
      <c r="A56" s="152" t="s">
        <v>156</v>
      </c>
      <c r="B56" s="153">
        <v>30.2646944089146</v>
      </c>
      <c r="C56" s="153">
        <v>80.401193292463802</v>
      </c>
      <c r="D56" s="153">
        <v>9.8320000000000007</v>
      </c>
      <c r="E56" s="153">
        <v>83.81</v>
      </c>
      <c r="F56" s="153">
        <v>132.83799999999999</v>
      </c>
      <c r="G56" s="153">
        <v>128.11600000000001</v>
      </c>
      <c r="H56" s="153">
        <v>119.95399999999999</v>
      </c>
      <c r="I56" s="153">
        <v>44.682000000000002</v>
      </c>
      <c r="J56" s="153">
        <v>4.2880000000000003</v>
      </c>
    </row>
    <row r="57" spans="1:10" x14ac:dyDescent="0.25">
      <c r="A57" s="152" t="s">
        <v>157</v>
      </c>
      <c r="B57" s="153">
        <v>24.5535055365098</v>
      </c>
      <c r="C57" s="153">
        <v>74.053983533127905</v>
      </c>
      <c r="D57" s="153">
        <v>8.9079999999999995</v>
      </c>
      <c r="E57" s="153">
        <v>77.521000000000001</v>
      </c>
      <c r="F57" s="153">
        <v>121.61799999999999</v>
      </c>
      <c r="G57" s="153">
        <v>116.946</v>
      </c>
      <c r="H57" s="153">
        <v>113.206</v>
      </c>
      <c r="I57" s="153">
        <v>40.027000000000001</v>
      </c>
      <c r="J57" s="153">
        <v>3.274</v>
      </c>
    </row>
    <row r="58" spans="1:10" x14ac:dyDescent="0.25">
      <c r="A58" s="152" t="s">
        <v>158</v>
      </c>
      <c r="B58" s="153">
        <v>20.490195219032501</v>
      </c>
      <c r="C58" s="153">
        <v>68.258849339417395</v>
      </c>
      <c r="D58" s="153">
        <v>8.2560000000000002</v>
      </c>
      <c r="E58" s="153">
        <v>72.956999999999994</v>
      </c>
      <c r="F58" s="153">
        <v>113.82299999999999</v>
      </c>
      <c r="G58" s="153">
        <v>109.32899999999999</v>
      </c>
      <c r="H58" s="153">
        <v>108.33</v>
      </c>
      <c r="I58" s="153">
        <v>36.395000000000003</v>
      </c>
      <c r="J58" s="153">
        <v>2.57</v>
      </c>
    </row>
    <row r="59" spans="1:10" x14ac:dyDescent="0.25">
      <c r="A59" s="152" t="s">
        <v>159</v>
      </c>
      <c r="B59" s="153">
        <v>17.404839831366299</v>
      </c>
      <c r="C59" s="153">
        <v>63.133025315249199</v>
      </c>
      <c r="D59" s="153">
        <v>7.7750000000000004</v>
      </c>
      <c r="E59" s="153">
        <v>69.409000000000006</v>
      </c>
      <c r="F59" s="153">
        <v>108.205</v>
      </c>
      <c r="G59" s="153">
        <v>104.002</v>
      </c>
      <c r="H59" s="153">
        <v>104.462</v>
      </c>
      <c r="I59" s="153">
        <v>33.386000000000003</v>
      </c>
      <c r="J59" s="153">
        <v>2.0609999999999999</v>
      </c>
    </row>
    <row r="60" spans="1:10" x14ac:dyDescent="0.25">
      <c r="A60" s="152" t="s">
        <v>160</v>
      </c>
      <c r="B60" s="153">
        <v>14.7926357310882</v>
      </c>
      <c r="C60" s="153">
        <v>58.364079356289601</v>
      </c>
      <c r="D60" s="153">
        <v>7.4279999999999999</v>
      </c>
      <c r="E60" s="153">
        <v>66.67</v>
      </c>
      <c r="F60" s="153">
        <v>104.354</v>
      </c>
      <c r="G60" s="153">
        <v>100.55</v>
      </c>
      <c r="H60" s="153">
        <v>101.38</v>
      </c>
      <c r="I60" s="153">
        <v>30.849</v>
      </c>
      <c r="J60" s="153">
        <v>1.6890000000000001</v>
      </c>
    </row>
    <row r="61" spans="1:10" x14ac:dyDescent="0.25">
      <c r="A61" s="152" t="s">
        <v>161</v>
      </c>
      <c r="B61" s="153">
        <v>12.654665222040499</v>
      </c>
      <c r="C61" s="153">
        <v>53.964230518417601</v>
      </c>
      <c r="D61" s="153">
        <v>7.1769999999999996</v>
      </c>
      <c r="E61" s="153">
        <v>64.436000000000007</v>
      </c>
      <c r="F61" s="153">
        <v>101.74</v>
      </c>
      <c r="G61" s="153">
        <v>98.456000000000003</v>
      </c>
      <c r="H61" s="153">
        <v>98.688000000000002</v>
      </c>
      <c r="I61" s="153">
        <v>28.613</v>
      </c>
      <c r="J61" s="153">
        <v>1.41</v>
      </c>
    </row>
    <row r="62" spans="1:10" x14ac:dyDescent="0.25">
      <c r="A62" s="152" t="s">
        <v>162</v>
      </c>
      <c r="B62" s="153">
        <v>10.8318342272538</v>
      </c>
      <c r="C62" s="153">
        <v>49.683883095682802</v>
      </c>
      <c r="D62" s="153">
        <v>7.0140000000000002</v>
      </c>
      <c r="E62" s="153">
        <v>62.636000000000003</v>
      </c>
      <c r="F62" s="153">
        <v>100.23099999999999</v>
      </c>
      <c r="G62" s="153">
        <v>97.591999999999999</v>
      </c>
      <c r="H62" s="153">
        <v>96.317999999999998</v>
      </c>
      <c r="I62" s="153">
        <v>26.635000000000002</v>
      </c>
      <c r="J62" s="153">
        <v>1.194</v>
      </c>
    </row>
    <row r="63" spans="1:10" x14ac:dyDescent="0.25">
      <c r="A63" s="152" t="s">
        <v>163</v>
      </c>
      <c r="B63" s="153">
        <v>375.37105582672001</v>
      </c>
      <c r="C63" s="153">
        <v>539.40838091826299</v>
      </c>
      <c r="D63" s="153">
        <v>232.14</v>
      </c>
      <c r="E63" s="153">
        <v>356.24</v>
      </c>
      <c r="F63" s="153">
        <v>322.66000000000003</v>
      </c>
      <c r="G63" s="153">
        <v>256.95999999999998</v>
      </c>
      <c r="H63" s="153">
        <v>176.66</v>
      </c>
      <c r="I63" s="153">
        <v>96.36</v>
      </c>
      <c r="J63" s="153">
        <v>18.98</v>
      </c>
    </row>
    <row r="64" spans="1:10" x14ac:dyDescent="0.25">
      <c r="A64" s="152" t="s">
        <v>164</v>
      </c>
      <c r="B64" s="153">
        <v>351.88478355013899</v>
      </c>
      <c r="C64" s="153">
        <v>515.19925033441405</v>
      </c>
      <c r="D64" s="153">
        <v>233.73</v>
      </c>
      <c r="E64" s="153">
        <v>358.68</v>
      </c>
      <c r="F64" s="153">
        <v>324.87</v>
      </c>
      <c r="G64" s="153">
        <v>258.72000000000003</v>
      </c>
      <c r="H64" s="153">
        <v>177.87</v>
      </c>
      <c r="I64" s="153">
        <v>97.02</v>
      </c>
      <c r="J64" s="153">
        <v>19.11</v>
      </c>
    </row>
    <row r="65" spans="1:10" x14ac:dyDescent="0.25">
      <c r="A65" s="152" t="s">
        <v>165</v>
      </c>
      <c r="B65" s="153">
        <v>329.261925806276</v>
      </c>
      <c r="C65" s="153">
        <v>491.34305030601502</v>
      </c>
      <c r="D65" s="153">
        <v>235.32</v>
      </c>
      <c r="E65" s="153">
        <v>361.12</v>
      </c>
      <c r="F65" s="153">
        <v>327.08</v>
      </c>
      <c r="G65" s="153">
        <v>260.48</v>
      </c>
      <c r="H65" s="153">
        <v>179.08</v>
      </c>
      <c r="I65" s="153">
        <v>97.68</v>
      </c>
      <c r="J65" s="153">
        <v>19.239999999999998</v>
      </c>
    </row>
    <row r="66" spans="1:10" x14ac:dyDescent="0.25">
      <c r="A66" s="152" t="s">
        <v>166</v>
      </c>
      <c r="B66" s="153">
        <v>307.67413129936102</v>
      </c>
      <c r="C66" s="153">
        <v>467.97861382364101</v>
      </c>
      <c r="D66" s="153">
        <v>235.32</v>
      </c>
      <c r="E66" s="153">
        <v>361.12</v>
      </c>
      <c r="F66" s="153">
        <v>327.08</v>
      </c>
      <c r="G66" s="153">
        <v>260.48</v>
      </c>
      <c r="H66" s="153">
        <v>179.08</v>
      </c>
      <c r="I66" s="153">
        <v>97.68</v>
      </c>
      <c r="J66" s="153">
        <v>19.239999999999998</v>
      </c>
    </row>
    <row r="67" spans="1:10" x14ac:dyDescent="0.25">
      <c r="A67" s="152" t="s">
        <v>167</v>
      </c>
      <c r="B67" s="153">
        <v>290.83258152293001</v>
      </c>
      <c r="C67" s="153">
        <v>445.10771039611399</v>
      </c>
      <c r="D67" s="153">
        <v>233.73</v>
      </c>
      <c r="E67" s="153">
        <v>358.68</v>
      </c>
      <c r="F67" s="153">
        <v>324.87</v>
      </c>
      <c r="G67" s="153">
        <v>258.72000000000003</v>
      </c>
      <c r="H67" s="153">
        <v>177.87</v>
      </c>
      <c r="I67" s="153">
        <v>97.02</v>
      </c>
      <c r="J67" s="153">
        <v>19.11</v>
      </c>
    </row>
    <row r="68" spans="1:10" x14ac:dyDescent="0.25">
      <c r="A68" s="152" t="s">
        <v>168</v>
      </c>
      <c r="B68" s="153">
        <v>271.02583512854699</v>
      </c>
      <c r="C68" s="153">
        <v>422.257644347704</v>
      </c>
      <c r="D68" s="153">
        <v>233.73</v>
      </c>
      <c r="E68" s="153">
        <v>358.68</v>
      </c>
      <c r="F68" s="153">
        <v>324.87</v>
      </c>
      <c r="G68" s="153">
        <v>258.72000000000003</v>
      </c>
      <c r="H68" s="153">
        <v>177.87</v>
      </c>
      <c r="I68" s="153">
        <v>97.02</v>
      </c>
      <c r="J68" s="153">
        <v>19.11</v>
      </c>
    </row>
    <row r="69" spans="1:10" x14ac:dyDescent="0.25">
      <c r="A69" s="152" t="s">
        <v>169</v>
      </c>
      <c r="B69" s="153">
        <v>264.10735327504199</v>
      </c>
      <c r="C69" s="153">
        <v>416.89894381377201</v>
      </c>
      <c r="D69" s="153">
        <v>232.14</v>
      </c>
      <c r="E69" s="153">
        <v>356.24</v>
      </c>
      <c r="F69" s="153">
        <v>322.66000000000003</v>
      </c>
      <c r="G69" s="153">
        <v>256.95999999999998</v>
      </c>
      <c r="H69" s="153">
        <v>176.66</v>
      </c>
      <c r="I69" s="153">
        <v>96.36</v>
      </c>
      <c r="J69" s="153">
        <v>18.98</v>
      </c>
    </row>
    <row r="70" spans="1:10" x14ac:dyDescent="0.25">
      <c r="A70" s="152" t="s">
        <v>170</v>
      </c>
      <c r="B70" s="153">
        <v>257.74029254687503</v>
      </c>
      <c r="C70" s="153">
        <v>403.50679764706098</v>
      </c>
      <c r="D70" s="153">
        <v>230.55</v>
      </c>
      <c r="E70" s="153">
        <v>353.8</v>
      </c>
      <c r="F70" s="153">
        <v>320.45</v>
      </c>
      <c r="G70" s="153">
        <v>255.2</v>
      </c>
      <c r="H70" s="153">
        <v>175.45</v>
      </c>
      <c r="I70" s="153">
        <v>95.7</v>
      </c>
      <c r="J70" s="153">
        <v>18.850000000000001</v>
      </c>
    </row>
    <row r="71" spans="1:10" x14ac:dyDescent="0.25">
      <c r="A71" s="152" t="s">
        <v>171</v>
      </c>
      <c r="B71" s="153">
        <v>253.36254585992</v>
      </c>
      <c r="C71" s="153">
        <v>403.05009016258799</v>
      </c>
      <c r="D71" s="153">
        <v>227.37</v>
      </c>
      <c r="E71" s="153">
        <v>348.92</v>
      </c>
      <c r="F71" s="153">
        <v>316.02999999999997</v>
      </c>
      <c r="G71" s="153">
        <v>251.68</v>
      </c>
      <c r="H71" s="153">
        <v>173.03</v>
      </c>
      <c r="I71" s="153">
        <v>94.38</v>
      </c>
      <c r="J71" s="153">
        <v>18.59</v>
      </c>
    </row>
    <row r="72" spans="1:10" x14ac:dyDescent="0.25">
      <c r="A72" s="152" t="s">
        <v>172</v>
      </c>
      <c r="B72" s="153">
        <v>232.32040019361</v>
      </c>
      <c r="C72" s="153">
        <v>397.39826003857002</v>
      </c>
      <c r="D72" s="153">
        <v>217.42</v>
      </c>
      <c r="E72" s="153">
        <v>346.22</v>
      </c>
      <c r="F72" s="153">
        <v>322.83999999999997</v>
      </c>
      <c r="G72" s="153">
        <v>247.66</v>
      </c>
      <c r="H72" s="153">
        <v>163.52000000000001</v>
      </c>
      <c r="I72" s="153">
        <v>85.82</v>
      </c>
      <c r="J72" s="153">
        <v>16.52</v>
      </c>
    </row>
    <row r="73" spans="1:10" x14ac:dyDescent="0.25">
      <c r="A73" s="152" t="s">
        <v>173</v>
      </c>
      <c r="B73" s="153">
        <v>192.978383498645</v>
      </c>
      <c r="C73" s="153">
        <v>370.33816110670801</v>
      </c>
      <c r="D73" s="153">
        <v>206.17599999999999</v>
      </c>
      <c r="E73" s="153">
        <v>340.81599999999997</v>
      </c>
      <c r="F73" s="153">
        <v>326.67200000000003</v>
      </c>
      <c r="G73" s="153">
        <v>241.80799999999999</v>
      </c>
      <c r="H73" s="153">
        <v>153.136</v>
      </c>
      <c r="I73" s="153">
        <v>76.975999999999999</v>
      </c>
      <c r="J73" s="153">
        <v>14.416</v>
      </c>
    </row>
    <row r="74" spans="1:10" x14ac:dyDescent="0.25">
      <c r="A74" s="152" t="s">
        <v>174</v>
      </c>
      <c r="B74" s="153">
        <v>170.52347626170399</v>
      </c>
      <c r="C74" s="153">
        <v>350.75495048726901</v>
      </c>
      <c r="D74" s="153">
        <v>188.404</v>
      </c>
      <c r="E74" s="153">
        <v>335.14800000000002</v>
      </c>
      <c r="F74" s="153">
        <v>336.29599999999999</v>
      </c>
      <c r="G74" s="153">
        <v>235.88399999999999</v>
      </c>
      <c r="H74" s="153">
        <v>143.08799999999999</v>
      </c>
      <c r="I74" s="153">
        <v>68.64</v>
      </c>
      <c r="J74" s="153">
        <v>12.54</v>
      </c>
    </row>
    <row r="75" spans="1:10" x14ac:dyDescent="0.25">
      <c r="A75" s="152" t="s">
        <v>175</v>
      </c>
      <c r="B75" s="153">
        <v>155.683768219699</v>
      </c>
      <c r="C75" s="153">
        <v>328.403698497775</v>
      </c>
      <c r="D75" s="153">
        <v>175.94399999999999</v>
      </c>
      <c r="E75" s="153">
        <v>318.928</v>
      </c>
      <c r="F75" s="153">
        <v>324.27199999999999</v>
      </c>
      <c r="G75" s="153">
        <v>222.70400000000001</v>
      </c>
      <c r="H75" s="153">
        <v>129.208</v>
      </c>
      <c r="I75" s="153">
        <v>58.652000000000001</v>
      </c>
      <c r="J75" s="153">
        <v>10.292</v>
      </c>
    </row>
    <row r="76" spans="1:10" x14ac:dyDescent="0.25">
      <c r="A76" s="152" t="s">
        <v>176</v>
      </c>
      <c r="B76" s="153">
        <v>140.21801853887999</v>
      </c>
      <c r="C76" s="153">
        <v>309.36504401799601</v>
      </c>
      <c r="D76" s="153">
        <v>152.59100000000001</v>
      </c>
      <c r="E76" s="153">
        <v>303.14299999999997</v>
      </c>
      <c r="F76" s="153">
        <v>326.30200000000002</v>
      </c>
      <c r="G76" s="153">
        <v>210.13900000000001</v>
      </c>
      <c r="H76" s="153">
        <v>112.145</v>
      </c>
      <c r="I76" s="153">
        <v>46.039000000000001</v>
      </c>
      <c r="J76" s="153">
        <v>7.5609999999999999</v>
      </c>
    </row>
    <row r="77" spans="1:10" x14ac:dyDescent="0.25">
      <c r="A77" s="152" t="s">
        <v>177</v>
      </c>
      <c r="B77" s="153">
        <v>125.310192694853</v>
      </c>
      <c r="C77" s="153">
        <v>294.18125271400498</v>
      </c>
      <c r="D77" s="153">
        <v>136.108</v>
      </c>
      <c r="E77" s="153">
        <v>282.952</v>
      </c>
      <c r="F77" s="153">
        <v>313.19099999999997</v>
      </c>
      <c r="G77" s="153">
        <v>196.68</v>
      </c>
      <c r="H77" s="153">
        <v>101.009</v>
      </c>
      <c r="I77" s="153">
        <v>39.499000000000002</v>
      </c>
      <c r="J77" s="153">
        <v>6.2610000000000001</v>
      </c>
    </row>
    <row r="78" spans="1:10" x14ac:dyDescent="0.25">
      <c r="A78" s="152" t="s">
        <v>178</v>
      </c>
      <c r="B78" s="153">
        <v>111.157751394028</v>
      </c>
      <c r="C78" s="153">
        <v>274.99005631539899</v>
      </c>
      <c r="D78" s="153">
        <v>120.681</v>
      </c>
      <c r="E78" s="153">
        <v>262.48200000000003</v>
      </c>
      <c r="F78" s="153">
        <v>298.69600000000003</v>
      </c>
      <c r="G78" s="153">
        <v>183.73</v>
      </c>
      <c r="H78" s="153">
        <v>91.019000000000005</v>
      </c>
      <c r="I78" s="153">
        <v>33.923999999999999</v>
      </c>
      <c r="J78" s="153">
        <v>5.1879999999999997</v>
      </c>
    </row>
    <row r="79" spans="1:10" x14ac:dyDescent="0.25">
      <c r="A79" s="152" t="s">
        <v>179</v>
      </c>
      <c r="B79" s="153">
        <v>97.9697986240825</v>
      </c>
      <c r="C79" s="153">
        <v>254.397955018234</v>
      </c>
      <c r="D79" s="153">
        <v>106.57</v>
      </c>
      <c r="E79" s="153">
        <v>242.452</v>
      </c>
      <c r="F79" s="153">
        <v>283.565</v>
      </c>
      <c r="G79" s="153">
        <v>171.63200000000001</v>
      </c>
      <c r="H79" s="153">
        <v>82.2</v>
      </c>
      <c r="I79" s="153">
        <v>29.245999999999999</v>
      </c>
      <c r="J79" s="153">
        <v>4.3150000000000004</v>
      </c>
    </row>
    <row r="80" spans="1:10" x14ac:dyDescent="0.25">
      <c r="A80" s="152" t="s">
        <v>180</v>
      </c>
      <c r="B80" s="153">
        <v>85.894566403215705</v>
      </c>
      <c r="C80" s="153">
        <v>234.71477604457601</v>
      </c>
      <c r="D80" s="153">
        <v>93.789000000000001</v>
      </c>
      <c r="E80" s="153">
        <v>223.13</v>
      </c>
      <c r="F80" s="153">
        <v>268.20800000000003</v>
      </c>
      <c r="G80" s="153">
        <v>160.41999999999999</v>
      </c>
      <c r="H80" s="153">
        <v>74.466999999999999</v>
      </c>
      <c r="I80" s="153">
        <v>25.315000000000001</v>
      </c>
      <c r="J80" s="153">
        <v>3.5910000000000002</v>
      </c>
    </row>
    <row r="81" spans="1:10" x14ac:dyDescent="0.25">
      <c r="A81" s="152" t="s">
        <v>181</v>
      </c>
      <c r="B81" s="153">
        <v>74.958416390668205</v>
      </c>
      <c r="C81" s="153">
        <v>216.465755128685</v>
      </c>
      <c r="D81" s="153">
        <v>82.531000000000006</v>
      </c>
      <c r="E81" s="153">
        <v>205.298</v>
      </c>
      <c r="F81" s="153">
        <v>253.60499999999999</v>
      </c>
      <c r="G81" s="153">
        <v>150.547</v>
      </c>
      <c r="H81" s="153">
        <v>67.900000000000006</v>
      </c>
      <c r="I81" s="153">
        <v>22.073</v>
      </c>
      <c r="J81" s="153">
        <v>3.0059999999999998</v>
      </c>
    </row>
    <row r="82" spans="1:10" x14ac:dyDescent="0.25">
      <c r="A82" s="152" t="s">
        <v>182</v>
      </c>
      <c r="B82" s="153">
        <v>65.158072695877806</v>
      </c>
      <c r="C82" s="153">
        <v>199.691684267032</v>
      </c>
      <c r="D82" s="153">
        <v>72.600999999999999</v>
      </c>
      <c r="E82" s="153">
        <v>188.79900000000001</v>
      </c>
      <c r="F82" s="153">
        <v>239.67400000000001</v>
      </c>
      <c r="G82" s="153">
        <v>141.80600000000001</v>
      </c>
      <c r="H82" s="153">
        <v>62.290999999999997</v>
      </c>
      <c r="I82" s="153">
        <v>19.390999999999998</v>
      </c>
      <c r="J82" s="153">
        <v>2.5379999999999998</v>
      </c>
    </row>
    <row r="83" spans="1:10" x14ac:dyDescent="0.25">
      <c r="A83" s="152" t="s">
        <v>183</v>
      </c>
      <c r="B83" s="153">
        <v>115.182521122984</v>
      </c>
      <c r="C83" s="153">
        <v>274.09593230540702</v>
      </c>
      <c r="D83" s="153">
        <v>129.6</v>
      </c>
      <c r="E83" s="153">
        <v>223.2</v>
      </c>
      <c r="F83" s="153">
        <v>208.8</v>
      </c>
      <c r="G83" s="153">
        <v>144.9</v>
      </c>
      <c r="H83" s="153">
        <v>105.3</v>
      </c>
      <c r="I83" s="153">
        <v>55.8</v>
      </c>
      <c r="J83" s="153">
        <v>32.4</v>
      </c>
    </row>
    <row r="84" spans="1:10" x14ac:dyDescent="0.25">
      <c r="A84" s="152" t="s">
        <v>184</v>
      </c>
      <c r="B84" s="153">
        <v>93.471709643692904</v>
      </c>
      <c r="C84" s="153">
        <v>255.71843942820399</v>
      </c>
      <c r="D84" s="153">
        <v>129.6</v>
      </c>
      <c r="E84" s="153">
        <v>223.2</v>
      </c>
      <c r="F84" s="153">
        <v>208.8</v>
      </c>
      <c r="G84" s="153">
        <v>144.9</v>
      </c>
      <c r="H84" s="153">
        <v>105.3</v>
      </c>
      <c r="I84" s="153">
        <v>55.8</v>
      </c>
      <c r="J84" s="153">
        <v>32.4</v>
      </c>
    </row>
    <row r="85" spans="1:10" x14ac:dyDescent="0.25">
      <c r="A85" s="152" t="s">
        <v>185</v>
      </c>
      <c r="B85" s="153">
        <v>75.967099198415397</v>
      </c>
      <c r="C85" s="153">
        <v>237.72753387981101</v>
      </c>
      <c r="D85" s="153">
        <v>123.84</v>
      </c>
      <c r="E85" s="153">
        <v>213.28</v>
      </c>
      <c r="F85" s="153">
        <v>199.52</v>
      </c>
      <c r="G85" s="153">
        <v>138.46</v>
      </c>
      <c r="H85" s="153">
        <v>100.62</v>
      </c>
      <c r="I85" s="153">
        <v>53.32</v>
      </c>
      <c r="J85" s="153">
        <v>30.96</v>
      </c>
    </row>
    <row r="86" spans="1:10" x14ac:dyDescent="0.25">
      <c r="A86" s="152" t="s">
        <v>186</v>
      </c>
      <c r="B86" s="153">
        <v>61.886703339354099</v>
      </c>
      <c r="C86" s="153">
        <v>220.206684397186</v>
      </c>
      <c r="D86" s="153">
        <v>115.2</v>
      </c>
      <c r="E86" s="153">
        <v>198.4</v>
      </c>
      <c r="F86" s="153">
        <v>185.6</v>
      </c>
      <c r="G86" s="153">
        <v>128.80000000000001</v>
      </c>
      <c r="H86" s="153">
        <v>93.6</v>
      </c>
      <c r="I86" s="153">
        <v>49.6</v>
      </c>
      <c r="J86" s="153">
        <v>28.8</v>
      </c>
    </row>
    <row r="87" spans="1:10" x14ac:dyDescent="0.25">
      <c r="A87" s="152" t="s">
        <v>187</v>
      </c>
      <c r="B87" s="153">
        <v>50.467836109713097</v>
      </c>
      <c r="C87" s="153">
        <v>203.92994479129101</v>
      </c>
      <c r="D87" s="153">
        <v>93.936999999999998</v>
      </c>
      <c r="E87" s="153">
        <v>161.78</v>
      </c>
      <c r="F87" s="153">
        <v>151.34299999999999</v>
      </c>
      <c r="G87" s="153">
        <v>105.027</v>
      </c>
      <c r="H87" s="153">
        <v>76.323999999999998</v>
      </c>
      <c r="I87" s="153">
        <v>40.445</v>
      </c>
      <c r="J87" s="153">
        <v>23.484000000000002</v>
      </c>
    </row>
    <row r="88" spans="1:10" x14ac:dyDescent="0.25">
      <c r="A88" s="152" t="s">
        <v>188</v>
      </c>
      <c r="B88" s="153">
        <v>41.196485284355802</v>
      </c>
      <c r="C88" s="153">
        <v>188.80079915241899</v>
      </c>
      <c r="D88" s="153">
        <v>64.388000000000005</v>
      </c>
      <c r="E88" s="153">
        <v>110.89100000000001</v>
      </c>
      <c r="F88" s="153">
        <v>103.736</v>
      </c>
      <c r="G88" s="153">
        <v>71.989999999999995</v>
      </c>
      <c r="H88" s="153">
        <v>52.314999999999998</v>
      </c>
      <c r="I88" s="153">
        <v>27.722999999999999</v>
      </c>
      <c r="J88" s="153">
        <v>16.097000000000001</v>
      </c>
    </row>
    <row r="89" spans="1:10" x14ac:dyDescent="0.25">
      <c r="A89" s="152" t="s">
        <v>189</v>
      </c>
      <c r="B89" s="153">
        <v>33.669295109289301</v>
      </c>
      <c r="C89" s="153">
        <v>174.75197039805499</v>
      </c>
      <c r="D89" s="153">
        <v>61.609000000000002</v>
      </c>
      <c r="E89" s="153">
        <v>106.104</v>
      </c>
      <c r="F89" s="153">
        <v>99.259</v>
      </c>
      <c r="G89" s="153">
        <v>68.882000000000005</v>
      </c>
      <c r="H89" s="153">
        <v>50.058</v>
      </c>
      <c r="I89" s="153">
        <v>26.526</v>
      </c>
      <c r="J89" s="153">
        <v>15.401999999999999</v>
      </c>
    </row>
    <row r="90" spans="1:10" x14ac:dyDescent="0.25">
      <c r="A90" s="152" t="s">
        <v>190</v>
      </c>
      <c r="B90" s="153">
        <v>27.5465127214724</v>
      </c>
      <c r="C90" s="153">
        <v>161.72438791939001</v>
      </c>
      <c r="D90" s="153">
        <v>59.639000000000003</v>
      </c>
      <c r="E90" s="153">
        <v>102.712</v>
      </c>
      <c r="F90" s="153">
        <v>96.084999999999994</v>
      </c>
      <c r="G90" s="153">
        <v>66.680000000000007</v>
      </c>
      <c r="H90" s="153">
        <v>48.456000000000003</v>
      </c>
      <c r="I90" s="153">
        <v>25.678000000000001</v>
      </c>
      <c r="J90" s="153">
        <v>14.91</v>
      </c>
    </row>
    <row r="91" spans="1:10" x14ac:dyDescent="0.25">
      <c r="A91" s="152" t="s">
        <v>191</v>
      </c>
      <c r="B91" s="153">
        <v>22.564237776537901</v>
      </c>
      <c r="C91" s="153">
        <v>149.665995371348</v>
      </c>
      <c r="D91" s="153">
        <v>66.122</v>
      </c>
      <c r="E91" s="153">
        <v>110.092</v>
      </c>
      <c r="F91" s="153">
        <v>105.151</v>
      </c>
      <c r="G91" s="153">
        <v>82.620999999999995</v>
      </c>
      <c r="H91" s="153">
        <v>43.173999999999999</v>
      </c>
      <c r="I91" s="153">
        <v>10.553000000000001</v>
      </c>
      <c r="J91" s="153">
        <v>1.0469999999999999</v>
      </c>
    </row>
    <row r="92" spans="1:10" x14ac:dyDescent="0.25">
      <c r="A92" s="152" t="s">
        <v>192</v>
      </c>
      <c r="B92" s="153">
        <v>18.510361007609099</v>
      </c>
      <c r="C92" s="153">
        <v>138.46747341654299</v>
      </c>
      <c r="D92" s="153">
        <v>68.727999999999994</v>
      </c>
      <c r="E92" s="153">
        <v>120.29600000000001</v>
      </c>
      <c r="F92" s="153">
        <v>120.944</v>
      </c>
      <c r="G92" s="153">
        <v>92.730999999999995</v>
      </c>
      <c r="H92" s="153">
        <v>47.405999999999999</v>
      </c>
      <c r="I92" s="153">
        <v>11.331</v>
      </c>
      <c r="J92" s="153">
        <v>1.0640000000000001</v>
      </c>
    </row>
    <row r="93" spans="1:10" x14ac:dyDescent="0.25">
      <c r="A93" s="152" t="s">
        <v>193</v>
      </c>
      <c r="B93" s="153">
        <v>15.1998978758043</v>
      </c>
      <c r="C93" s="153">
        <v>128.13263436172599</v>
      </c>
      <c r="D93" s="153">
        <v>62.780999999999999</v>
      </c>
      <c r="E93" s="153">
        <v>116.705</v>
      </c>
      <c r="F93" s="153">
        <v>124.2</v>
      </c>
      <c r="G93" s="153">
        <v>92.718999999999994</v>
      </c>
      <c r="H93" s="153">
        <v>46.244999999999997</v>
      </c>
      <c r="I93" s="153">
        <v>10.721</v>
      </c>
      <c r="J93" s="153">
        <v>0.90900000000000003</v>
      </c>
    </row>
    <row r="94" spans="1:10" x14ac:dyDescent="0.25">
      <c r="A94" s="152" t="s">
        <v>194</v>
      </c>
      <c r="B94" s="153">
        <v>12.500835185202799</v>
      </c>
      <c r="C94" s="153">
        <v>118.560816187245</v>
      </c>
      <c r="D94" s="153">
        <v>55.493000000000002</v>
      </c>
      <c r="E94" s="153">
        <v>110.07599999999999</v>
      </c>
      <c r="F94" s="153">
        <v>123.655</v>
      </c>
      <c r="G94" s="153">
        <v>90.117000000000004</v>
      </c>
      <c r="H94" s="153">
        <v>43.866</v>
      </c>
      <c r="I94" s="153">
        <v>9.8919999999999995</v>
      </c>
      <c r="J94" s="153">
        <v>0.78100000000000003</v>
      </c>
    </row>
    <row r="95" spans="1:10" x14ac:dyDescent="0.25">
      <c r="A95" s="152" t="s">
        <v>195</v>
      </c>
      <c r="B95" s="153">
        <v>11.365386402676</v>
      </c>
      <c r="C95" s="153">
        <v>110.910134883281</v>
      </c>
      <c r="D95" s="153">
        <v>49.262999999999998</v>
      </c>
      <c r="E95" s="153">
        <v>105.02500000000001</v>
      </c>
      <c r="F95" s="153">
        <v>124.47799999999999</v>
      </c>
      <c r="G95" s="153">
        <v>88.548000000000002</v>
      </c>
      <c r="H95" s="153">
        <v>42.093000000000004</v>
      </c>
      <c r="I95" s="153">
        <v>9.1820000000000004</v>
      </c>
      <c r="J95" s="153">
        <v>0.67100000000000004</v>
      </c>
    </row>
    <row r="96" spans="1:10" x14ac:dyDescent="0.25">
      <c r="A96" s="152" t="s">
        <v>196</v>
      </c>
      <c r="B96" s="153">
        <v>9.5928896359064293</v>
      </c>
      <c r="C96" s="153">
        <v>103.93263528999501</v>
      </c>
      <c r="D96" s="153">
        <v>40.265999999999998</v>
      </c>
      <c r="E96" s="153">
        <v>98.504999999999995</v>
      </c>
      <c r="F96" s="153">
        <v>129.38</v>
      </c>
      <c r="G96" s="153">
        <v>89.012</v>
      </c>
      <c r="H96" s="153">
        <v>40.518000000000001</v>
      </c>
      <c r="I96" s="153">
        <v>8.3460000000000001</v>
      </c>
      <c r="J96" s="153">
        <v>0.53300000000000003</v>
      </c>
    </row>
    <row r="97" spans="1:10" x14ac:dyDescent="0.25">
      <c r="A97" s="152" t="s">
        <v>197</v>
      </c>
      <c r="B97" s="153">
        <v>8.4482694390940498</v>
      </c>
      <c r="C97" s="153">
        <v>96.029869908193604</v>
      </c>
      <c r="D97" s="153">
        <v>35.918999999999997</v>
      </c>
      <c r="E97" s="153">
        <v>94.037000000000006</v>
      </c>
      <c r="F97" s="153">
        <v>129.643</v>
      </c>
      <c r="G97" s="153">
        <v>88.632000000000005</v>
      </c>
      <c r="H97" s="153">
        <v>39.619999999999997</v>
      </c>
      <c r="I97" s="153">
        <v>7.9530000000000003</v>
      </c>
      <c r="J97" s="153">
        <v>0.47599999999999998</v>
      </c>
    </row>
    <row r="98" spans="1:10" x14ac:dyDescent="0.25">
      <c r="A98" s="152" t="s">
        <v>198</v>
      </c>
      <c r="B98" s="153">
        <v>7.5189969796168903</v>
      </c>
      <c r="C98" s="153">
        <v>89.168541126364204</v>
      </c>
      <c r="D98" s="153">
        <v>32.122</v>
      </c>
      <c r="E98" s="153">
        <v>89.924000000000007</v>
      </c>
      <c r="F98" s="153">
        <v>129.95099999999999</v>
      </c>
      <c r="G98" s="153">
        <v>88.852999999999994</v>
      </c>
      <c r="H98" s="153">
        <v>39.094999999999999</v>
      </c>
      <c r="I98" s="153">
        <v>7.66</v>
      </c>
      <c r="J98" s="153">
        <v>0.435</v>
      </c>
    </row>
    <row r="99" spans="1:10" x14ac:dyDescent="0.25">
      <c r="A99" s="152" t="s">
        <v>199</v>
      </c>
      <c r="B99" s="153">
        <v>6.6695771355854703</v>
      </c>
      <c r="C99" s="153">
        <v>82.871487441792894</v>
      </c>
      <c r="D99" s="153">
        <v>28.751999999999999</v>
      </c>
      <c r="E99" s="153">
        <v>85.995999999999995</v>
      </c>
      <c r="F99" s="153">
        <v>130.11000000000001</v>
      </c>
      <c r="G99" s="153">
        <v>89.537000000000006</v>
      </c>
      <c r="H99" s="153">
        <v>38.869999999999997</v>
      </c>
      <c r="I99" s="153">
        <v>7.4509999999999996</v>
      </c>
      <c r="J99" s="153">
        <v>0.40400000000000003</v>
      </c>
    </row>
    <row r="100" spans="1:10" x14ac:dyDescent="0.25">
      <c r="A100" s="152" t="s">
        <v>200</v>
      </c>
      <c r="B100" s="153">
        <v>5.9100111473046102</v>
      </c>
      <c r="C100" s="153">
        <v>76.737615802997496</v>
      </c>
      <c r="D100" s="153">
        <v>25.766999999999999</v>
      </c>
      <c r="E100" s="153">
        <v>82.266999999999996</v>
      </c>
      <c r="F100" s="153">
        <v>130.17599999999999</v>
      </c>
      <c r="G100" s="153">
        <v>90.709000000000003</v>
      </c>
      <c r="H100" s="153">
        <v>38.945999999999998</v>
      </c>
      <c r="I100" s="153">
        <v>7.3159999999999998</v>
      </c>
      <c r="J100" s="153">
        <v>0.379</v>
      </c>
    </row>
    <row r="101" spans="1:10" x14ac:dyDescent="0.25">
      <c r="A101" s="152" t="s">
        <v>201</v>
      </c>
      <c r="B101" s="153">
        <v>5.2386509642353696</v>
      </c>
      <c r="C101" s="153">
        <v>71.187000470716598</v>
      </c>
      <c r="D101" s="153">
        <v>23.146000000000001</v>
      </c>
      <c r="E101" s="153">
        <v>78.796000000000006</v>
      </c>
      <c r="F101" s="153">
        <v>130.27799999999999</v>
      </c>
      <c r="G101" s="153">
        <v>92.486000000000004</v>
      </c>
      <c r="H101" s="153">
        <v>39.369999999999997</v>
      </c>
      <c r="I101" s="153">
        <v>7.2629999999999999</v>
      </c>
      <c r="J101" s="153">
        <v>0.36099999999999999</v>
      </c>
    </row>
    <row r="102" spans="1:10" x14ac:dyDescent="0.25">
      <c r="A102" s="152" t="s">
        <v>202</v>
      </c>
      <c r="B102" s="153">
        <v>4.60816439822365</v>
      </c>
      <c r="C102" s="153">
        <v>65.908504786905496</v>
      </c>
      <c r="D102" s="153">
        <v>20.782</v>
      </c>
      <c r="E102" s="153">
        <v>75.350999999999999</v>
      </c>
      <c r="F102" s="153">
        <v>130.07</v>
      </c>
      <c r="G102" s="153">
        <v>94.625</v>
      </c>
      <c r="H102" s="153">
        <v>40.036000000000001</v>
      </c>
      <c r="I102" s="153">
        <v>7.266</v>
      </c>
      <c r="J102" s="153">
        <v>0.35</v>
      </c>
    </row>
    <row r="103" spans="1:10" x14ac:dyDescent="0.25">
      <c r="A103" s="152" t="s">
        <v>203</v>
      </c>
      <c r="B103" s="153">
        <v>83.630707801998099</v>
      </c>
      <c r="C103" s="153">
        <v>199.756514872335</v>
      </c>
      <c r="D103" s="153">
        <v>62.399000000000001</v>
      </c>
      <c r="E103" s="153">
        <v>160.30099999999999</v>
      </c>
      <c r="F103" s="153">
        <v>172.399</v>
      </c>
      <c r="G103" s="153">
        <v>128.00299999999999</v>
      </c>
      <c r="H103" s="153">
        <v>75.602999999999994</v>
      </c>
      <c r="I103" s="153">
        <v>25.597999999999999</v>
      </c>
      <c r="J103" s="153">
        <v>6.4969999999999999</v>
      </c>
    </row>
    <row r="104" spans="1:10" x14ac:dyDescent="0.25">
      <c r="A104" s="152" t="s">
        <v>204</v>
      </c>
      <c r="B104" s="153">
        <v>75.626813592628807</v>
      </c>
      <c r="C104" s="153">
        <v>169.30206309757699</v>
      </c>
      <c r="D104" s="153">
        <v>61.798000000000002</v>
      </c>
      <c r="E104" s="153">
        <v>158.90199999999999</v>
      </c>
      <c r="F104" s="153">
        <v>170.9</v>
      </c>
      <c r="G104" s="153">
        <v>126.899</v>
      </c>
      <c r="H104" s="153">
        <v>74.998000000000005</v>
      </c>
      <c r="I104" s="153">
        <v>25.4</v>
      </c>
      <c r="J104" s="153">
        <v>6.4029999999999996</v>
      </c>
    </row>
    <row r="105" spans="1:10" x14ac:dyDescent="0.25">
      <c r="A105" s="152" t="s">
        <v>205</v>
      </c>
      <c r="B105" s="153">
        <v>72.889675839757999</v>
      </c>
      <c r="C105" s="153">
        <v>147.543639820256</v>
      </c>
      <c r="D105" s="153">
        <v>61.097999999999999</v>
      </c>
      <c r="E105" s="153">
        <v>157.101</v>
      </c>
      <c r="F105" s="153">
        <v>168.798</v>
      </c>
      <c r="G105" s="153">
        <v>125.40300000000001</v>
      </c>
      <c r="H105" s="153">
        <v>73.998999999999995</v>
      </c>
      <c r="I105" s="153">
        <v>25.1</v>
      </c>
      <c r="J105" s="153">
        <v>6.4009999999999998</v>
      </c>
    </row>
    <row r="106" spans="1:10" x14ac:dyDescent="0.25">
      <c r="A106" s="152" t="s">
        <v>206</v>
      </c>
      <c r="B106" s="153">
        <v>69.182801401167296</v>
      </c>
      <c r="C106" s="153">
        <v>141.49513623905</v>
      </c>
      <c r="D106" s="153">
        <v>60.399000000000001</v>
      </c>
      <c r="E106" s="153">
        <v>155.1</v>
      </c>
      <c r="F106" s="153">
        <v>166.69800000000001</v>
      </c>
      <c r="G106" s="153">
        <v>123.598</v>
      </c>
      <c r="H106" s="153">
        <v>73.100999999999999</v>
      </c>
      <c r="I106" s="153">
        <v>24.702000000000002</v>
      </c>
      <c r="J106" s="153">
        <v>6.202</v>
      </c>
    </row>
    <row r="107" spans="1:10" x14ac:dyDescent="0.25">
      <c r="A107" s="152" t="s">
        <v>207</v>
      </c>
      <c r="B107" s="153">
        <v>57.578994185437402</v>
      </c>
      <c r="C107" s="153">
        <v>133.36517539669899</v>
      </c>
      <c r="D107" s="153">
        <v>68.302000000000007</v>
      </c>
      <c r="E107" s="153">
        <v>162.69999999999999</v>
      </c>
      <c r="F107" s="153">
        <v>171.5</v>
      </c>
      <c r="G107" s="153">
        <v>124.29900000000001</v>
      </c>
      <c r="H107" s="153">
        <v>72.203000000000003</v>
      </c>
      <c r="I107" s="153">
        <v>24.497</v>
      </c>
      <c r="J107" s="153">
        <v>5.5990000000000002</v>
      </c>
    </row>
    <row r="108" spans="1:10" x14ac:dyDescent="0.25">
      <c r="A108" s="152" t="s">
        <v>208</v>
      </c>
      <c r="B108" s="153">
        <v>46.234389189504697</v>
      </c>
      <c r="C108" s="153">
        <v>125.418112803951</v>
      </c>
      <c r="D108" s="153">
        <v>83.998000000000005</v>
      </c>
      <c r="E108" s="153">
        <v>181.30199999999999</v>
      </c>
      <c r="F108" s="153">
        <v>188.601</v>
      </c>
      <c r="G108" s="153">
        <v>130.899</v>
      </c>
      <c r="H108" s="153">
        <v>73.3</v>
      </c>
      <c r="I108" s="153">
        <v>24.699000000000002</v>
      </c>
      <c r="J108" s="153">
        <v>5.2009999999999996</v>
      </c>
    </row>
    <row r="109" spans="1:10" x14ac:dyDescent="0.25">
      <c r="A109" s="152" t="s">
        <v>209</v>
      </c>
      <c r="B109" s="153">
        <v>37.435015033253002</v>
      </c>
      <c r="C109" s="153">
        <v>115.234415570927</v>
      </c>
      <c r="D109" s="153">
        <v>74.200999999999993</v>
      </c>
      <c r="E109" s="153">
        <v>163.798</v>
      </c>
      <c r="F109" s="153">
        <v>171.1</v>
      </c>
      <c r="G109" s="153">
        <v>124.399</v>
      </c>
      <c r="H109" s="153">
        <v>69.600999999999999</v>
      </c>
      <c r="I109" s="153">
        <v>22.8</v>
      </c>
      <c r="J109" s="153">
        <v>4.101</v>
      </c>
    </row>
    <row r="110" spans="1:10" x14ac:dyDescent="0.25">
      <c r="A110" s="152" t="s">
        <v>210</v>
      </c>
      <c r="B110" s="153">
        <v>31.948548893219701</v>
      </c>
      <c r="C110" s="153">
        <v>110.46727813584501</v>
      </c>
      <c r="D110" s="153">
        <v>73.400000000000006</v>
      </c>
      <c r="E110" s="153">
        <v>151.6</v>
      </c>
      <c r="F110" s="153">
        <v>170.602</v>
      </c>
      <c r="G110" s="153">
        <v>122.297</v>
      </c>
      <c r="H110" s="153">
        <v>68.197999999999993</v>
      </c>
      <c r="I110" s="153">
        <v>21.401</v>
      </c>
      <c r="J110" s="153">
        <v>3.1019999999999999</v>
      </c>
    </row>
    <row r="111" spans="1:10" x14ac:dyDescent="0.25">
      <c r="A111" s="152" t="s">
        <v>211</v>
      </c>
      <c r="B111" s="153">
        <v>28.176532902743801</v>
      </c>
      <c r="C111" s="153">
        <v>101.70764324658001</v>
      </c>
      <c r="D111" s="153">
        <v>73.201999999999998</v>
      </c>
      <c r="E111" s="153">
        <v>147.9</v>
      </c>
      <c r="F111" s="153">
        <v>154.999</v>
      </c>
      <c r="G111" s="153">
        <v>117.398</v>
      </c>
      <c r="H111" s="153">
        <v>64.100999999999999</v>
      </c>
      <c r="I111" s="153">
        <v>19.899999999999999</v>
      </c>
      <c r="J111" s="153">
        <v>2.5</v>
      </c>
    </row>
    <row r="112" spans="1:10" x14ac:dyDescent="0.25">
      <c r="A112" s="152" t="s">
        <v>212</v>
      </c>
      <c r="B112" s="153">
        <v>24.511449771285399</v>
      </c>
      <c r="C112" s="153">
        <v>95.218572233895401</v>
      </c>
      <c r="D112" s="153">
        <v>69.801000000000002</v>
      </c>
      <c r="E112" s="153">
        <v>126.499</v>
      </c>
      <c r="F112" s="153">
        <v>135.499</v>
      </c>
      <c r="G112" s="153">
        <v>110.803</v>
      </c>
      <c r="H112" s="153">
        <v>62.5</v>
      </c>
      <c r="I112" s="153">
        <v>18.998999999999999</v>
      </c>
      <c r="J112" s="153">
        <v>1.899</v>
      </c>
    </row>
    <row r="113" spans="1:10" x14ac:dyDescent="0.25">
      <c r="A113" s="152" t="s">
        <v>213</v>
      </c>
      <c r="B113" s="153">
        <v>17.542809915576601</v>
      </c>
      <c r="C113" s="153">
        <v>91.186709827154502</v>
      </c>
      <c r="D113" s="153">
        <v>64.962000000000003</v>
      </c>
      <c r="E113" s="153">
        <v>120.82599999999999</v>
      </c>
      <c r="F113" s="153">
        <v>127.782</v>
      </c>
      <c r="G113" s="153">
        <v>108.73399999999999</v>
      </c>
      <c r="H113" s="153">
        <v>60.786999999999999</v>
      </c>
      <c r="I113" s="153">
        <v>18.41</v>
      </c>
      <c r="J113" s="153">
        <v>1.4990000000000001</v>
      </c>
    </row>
    <row r="114" spans="1:10" x14ac:dyDescent="0.25">
      <c r="A114" s="152" t="s">
        <v>214</v>
      </c>
      <c r="B114" s="153">
        <v>17.0647227059527</v>
      </c>
      <c r="C114" s="153">
        <v>82.461371865903601</v>
      </c>
      <c r="D114" s="153">
        <v>60.585999999999999</v>
      </c>
      <c r="E114" s="153">
        <v>115.742</v>
      </c>
      <c r="F114" s="153">
        <v>122.98099999999999</v>
      </c>
      <c r="G114" s="153">
        <v>104.241</v>
      </c>
      <c r="H114" s="153">
        <v>57.816000000000003</v>
      </c>
      <c r="I114" s="153">
        <v>17.251999999999999</v>
      </c>
      <c r="J114" s="153">
        <v>1.3819999999999999</v>
      </c>
    </row>
    <row r="115" spans="1:10" x14ac:dyDescent="0.25">
      <c r="A115" s="152" t="s">
        <v>215</v>
      </c>
      <c r="B115" s="153">
        <v>15.984916783776001</v>
      </c>
      <c r="C115" s="153">
        <v>76.758962356574997</v>
      </c>
      <c r="D115" s="153">
        <v>63.975999999999999</v>
      </c>
      <c r="E115" s="153">
        <v>108.583</v>
      </c>
      <c r="F115" s="153">
        <v>110.206</v>
      </c>
      <c r="G115" s="153">
        <v>102.626</v>
      </c>
      <c r="H115" s="153">
        <v>62.920999999999999</v>
      </c>
      <c r="I115" s="153">
        <v>18.690000000000001</v>
      </c>
      <c r="J115" s="153">
        <v>1.998</v>
      </c>
    </row>
    <row r="116" spans="1:10" x14ac:dyDescent="0.25">
      <c r="A116" s="152" t="s">
        <v>216</v>
      </c>
      <c r="B116" s="153">
        <v>13.6755241299483</v>
      </c>
      <c r="C116" s="153">
        <v>72.715704646586403</v>
      </c>
      <c r="D116" s="153">
        <v>63.664000000000001</v>
      </c>
      <c r="E116" s="153">
        <v>100.794</v>
      </c>
      <c r="F116" s="153">
        <v>99.501000000000005</v>
      </c>
      <c r="G116" s="153">
        <v>100.798</v>
      </c>
      <c r="H116" s="153">
        <v>66.885999999999996</v>
      </c>
      <c r="I116" s="153">
        <v>19.446999999999999</v>
      </c>
      <c r="J116" s="153">
        <v>2.65</v>
      </c>
    </row>
    <row r="117" spans="1:10" x14ac:dyDescent="0.25">
      <c r="A117" s="152" t="s">
        <v>217</v>
      </c>
      <c r="B117" s="153">
        <v>11.756876018825601</v>
      </c>
      <c r="C117" s="153">
        <v>68.381994044440702</v>
      </c>
      <c r="D117" s="153">
        <v>61.396999999999998</v>
      </c>
      <c r="E117" s="153">
        <v>95.463999999999999</v>
      </c>
      <c r="F117" s="153">
        <v>93.932000000000002</v>
      </c>
      <c r="G117" s="153">
        <v>98.759</v>
      </c>
      <c r="H117" s="153">
        <v>67.466999999999999</v>
      </c>
      <c r="I117" s="153">
        <v>19.34</v>
      </c>
      <c r="J117" s="153">
        <v>2.8809999999999998</v>
      </c>
    </row>
    <row r="118" spans="1:10" x14ac:dyDescent="0.25">
      <c r="A118" s="152" t="s">
        <v>218</v>
      </c>
      <c r="B118" s="153">
        <v>10.393392589819101</v>
      </c>
      <c r="C118" s="153">
        <v>64.098687767770798</v>
      </c>
      <c r="D118" s="153">
        <v>58.651000000000003</v>
      </c>
      <c r="E118" s="153">
        <v>90.563000000000002</v>
      </c>
      <c r="F118" s="153">
        <v>89.472999999999999</v>
      </c>
      <c r="G118" s="153">
        <v>97.278999999999996</v>
      </c>
      <c r="H118" s="153">
        <v>67.927999999999997</v>
      </c>
      <c r="I118" s="153">
        <v>19.166</v>
      </c>
      <c r="J118" s="153">
        <v>3.06</v>
      </c>
    </row>
    <row r="119" spans="1:10" x14ac:dyDescent="0.25">
      <c r="A119" s="152" t="s">
        <v>219</v>
      </c>
      <c r="B119" s="153">
        <v>9.1674669337314896</v>
      </c>
      <c r="C119" s="153">
        <v>59.9343314293871</v>
      </c>
      <c r="D119" s="153">
        <v>55.515999999999998</v>
      </c>
      <c r="E119" s="153">
        <v>86.087999999999994</v>
      </c>
      <c r="F119" s="153">
        <v>86.037000000000006</v>
      </c>
      <c r="G119" s="153">
        <v>96.379000000000005</v>
      </c>
      <c r="H119" s="153">
        <v>68.165000000000006</v>
      </c>
      <c r="I119" s="153">
        <v>18.933</v>
      </c>
      <c r="J119" s="153">
        <v>3.1819999999999999</v>
      </c>
    </row>
    <row r="120" spans="1:10" x14ac:dyDescent="0.25">
      <c r="A120" s="152" t="s">
        <v>220</v>
      </c>
      <c r="B120" s="153">
        <v>8.1982686849578794</v>
      </c>
      <c r="C120" s="153">
        <v>56.038657953937701</v>
      </c>
      <c r="D120" s="153">
        <v>52.100999999999999</v>
      </c>
      <c r="E120" s="153">
        <v>82.064999999999998</v>
      </c>
      <c r="F120" s="153">
        <v>83.593000000000004</v>
      </c>
      <c r="G120" s="153">
        <v>96.117000000000004</v>
      </c>
      <c r="H120" s="153">
        <v>68.484999999999999</v>
      </c>
      <c r="I120" s="153">
        <v>18.664999999999999</v>
      </c>
      <c r="J120" s="153">
        <v>3.234</v>
      </c>
    </row>
    <row r="121" spans="1:10" x14ac:dyDescent="0.25">
      <c r="A121" s="152" t="s">
        <v>221</v>
      </c>
      <c r="B121" s="153">
        <v>7.3894749621929998</v>
      </c>
      <c r="C121" s="153">
        <v>52.236298269116197</v>
      </c>
      <c r="D121" s="153">
        <v>48.423999999999999</v>
      </c>
      <c r="E121" s="153">
        <v>78.364000000000004</v>
      </c>
      <c r="F121" s="153">
        <v>81.983000000000004</v>
      </c>
      <c r="G121" s="153">
        <v>96.39</v>
      </c>
      <c r="H121" s="153">
        <v>68.739000000000004</v>
      </c>
      <c r="I121" s="153">
        <v>18.341000000000001</v>
      </c>
      <c r="J121" s="153">
        <v>3.2189999999999999</v>
      </c>
    </row>
    <row r="122" spans="1:10" x14ac:dyDescent="0.25">
      <c r="A122" s="152" t="s">
        <v>222</v>
      </c>
      <c r="B122" s="153">
        <v>6.7226810752224502</v>
      </c>
      <c r="C122" s="153">
        <v>48.680634192578502</v>
      </c>
      <c r="D122" s="153">
        <v>44.648000000000003</v>
      </c>
      <c r="E122" s="153">
        <v>75.12</v>
      </c>
      <c r="F122" s="153">
        <v>81.331000000000003</v>
      </c>
      <c r="G122" s="153">
        <v>97.388000000000005</v>
      </c>
      <c r="H122" s="153">
        <v>69.057000000000002</v>
      </c>
      <c r="I122" s="153">
        <v>17.998999999999999</v>
      </c>
      <c r="J122" s="153">
        <v>3.137</v>
      </c>
    </row>
    <row r="123" spans="1:10" x14ac:dyDescent="0.25">
      <c r="A123" s="152" t="s">
        <v>223</v>
      </c>
      <c r="B123" s="153">
        <v>96.627978667773604</v>
      </c>
      <c r="C123" s="153">
        <v>178.987274275451</v>
      </c>
      <c r="D123" s="153">
        <v>34.091000000000001</v>
      </c>
      <c r="E123" s="153">
        <v>189.16</v>
      </c>
      <c r="F123" s="153">
        <v>263.50700000000001</v>
      </c>
      <c r="G123" s="153">
        <v>213.99299999999999</v>
      </c>
      <c r="H123" s="153">
        <v>124.20399999999999</v>
      </c>
      <c r="I123" s="153">
        <v>58.395000000000003</v>
      </c>
      <c r="J123" s="153">
        <v>15.45</v>
      </c>
    </row>
    <row r="124" spans="1:10" x14ac:dyDescent="0.25">
      <c r="A124" s="152" t="s">
        <v>224</v>
      </c>
      <c r="B124" s="153">
        <v>88.632803987379205</v>
      </c>
      <c r="C124" s="153">
        <v>151.892317988608</v>
      </c>
      <c r="D124" s="153">
        <v>38.567999999999998</v>
      </c>
      <c r="E124" s="153">
        <v>213.179</v>
      </c>
      <c r="F124" s="153">
        <v>260.29500000000002</v>
      </c>
      <c r="G124" s="153">
        <v>204.102</v>
      </c>
      <c r="H124" s="153">
        <v>116.459</v>
      </c>
      <c r="I124" s="153">
        <v>52.679000000000002</v>
      </c>
      <c r="J124" s="153">
        <v>13.518000000000001</v>
      </c>
    </row>
    <row r="125" spans="1:10" x14ac:dyDescent="0.25">
      <c r="A125" s="152" t="s">
        <v>225</v>
      </c>
      <c r="B125" s="153">
        <v>81.178833467083194</v>
      </c>
      <c r="C125" s="153">
        <v>126.93333070874399</v>
      </c>
      <c r="D125" s="153">
        <v>45.661999999999999</v>
      </c>
      <c r="E125" s="153">
        <v>242.477</v>
      </c>
      <c r="F125" s="153">
        <v>254.643</v>
      </c>
      <c r="G125" s="153">
        <v>186.68</v>
      </c>
      <c r="H125" s="153">
        <v>105.074</v>
      </c>
      <c r="I125" s="153">
        <v>44.878</v>
      </c>
      <c r="J125" s="153">
        <v>11.186</v>
      </c>
    </row>
    <row r="126" spans="1:10" x14ac:dyDescent="0.25">
      <c r="A126" s="152" t="s">
        <v>226</v>
      </c>
      <c r="B126" s="153">
        <v>73.932650134395601</v>
      </c>
      <c r="C126" s="153">
        <v>108.027905895598</v>
      </c>
      <c r="D126" s="153">
        <v>41.874000000000002</v>
      </c>
      <c r="E126" s="153">
        <v>219.53</v>
      </c>
      <c r="F126" s="153">
        <v>193.60900000000001</v>
      </c>
      <c r="G126" s="153">
        <v>129.53700000000001</v>
      </c>
      <c r="H126" s="153">
        <v>70.903999999999996</v>
      </c>
      <c r="I126" s="153">
        <v>27.617000000000001</v>
      </c>
      <c r="J126" s="153">
        <v>6.3289999999999997</v>
      </c>
    </row>
    <row r="127" spans="1:10" x14ac:dyDescent="0.25">
      <c r="A127" s="152" t="s">
        <v>227</v>
      </c>
      <c r="B127" s="153">
        <v>67.645676993724393</v>
      </c>
      <c r="C127" s="153">
        <v>96.647966725862105</v>
      </c>
      <c r="D127" s="153">
        <v>41</v>
      </c>
      <c r="E127" s="153">
        <v>227.95699999999999</v>
      </c>
      <c r="F127" s="153">
        <v>169.61</v>
      </c>
      <c r="G127" s="153">
        <v>97.135999999999996</v>
      </c>
      <c r="H127" s="153">
        <v>50.795999999999999</v>
      </c>
      <c r="I127" s="153">
        <v>17.524000000000001</v>
      </c>
      <c r="J127" s="153">
        <v>3.3769999999999998</v>
      </c>
    </row>
    <row r="128" spans="1:10" x14ac:dyDescent="0.25">
      <c r="A128" s="152" t="s">
        <v>228</v>
      </c>
      <c r="B128" s="153">
        <v>63.012433152397499</v>
      </c>
      <c r="C128" s="153">
        <v>100.515902949227</v>
      </c>
      <c r="D128" s="153">
        <v>39.277000000000001</v>
      </c>
      <c r="E128" s="153">
        <v>215.49799999999999</v>
      </c>
      <c r="F128" s="153">
        <v>137.51</v>
      </c>
      <c r="G128" s="153">
        <v>65.963999999999999</v>
      </c>
      <c r="H128" s="153">
        <v>31.783000000000001</v>
      </c>
      <c r="I128" s="153">
        <v>9.1859999999999999</v>
      </c>
      <c r="J128" s="153">
        <v>1.3819999999999999</v>
      </c>
    </row>
    <row r="129" spans="1:10" x14ac:dyDescent="0.25">
      <c r="A129" s="152" t="s">
        <v>229</v>
      </c>
      <c r="B129" s="153">
        <v>57.842449427556097</v>
      </c>
      <c r="C129" s="153">
        <v>100.988272309758</v>
      </c>
      <c r="D129" s="153">
        <v>45.524000000000001</v>
      </c>
      <c r="E129" s="153">
        <v>216.268</v>
      </c>
      <c r="F129" s="153">
        <v>126.413</v>
      </c>
      <c r="G129" s="153">
        <v>56.753</v>
      </c>
      <c r="H129" s="153">
        <v>23.87</v>
      </c>
      <c r="I129" s="153">
        <v>5.7880000000000003</v>
      </c>
      <c r="J129" s="153">
        <v>0.58399999999999996</v>
      </c>
    </row>
    <row r="130" spans="1:10" x14ac:dyDescent="0.25">
      <c r="A130" s="152" t="s">
        <v>230</v>
      </c>
      <c r="B130" s="153">
        <v>56.294005124256998</v>
      </c>
      <c r="C130" s="153">
        <v>139.25587818078699</v>
      </c>
      <c r="D130" s="153">
        <v>65.007999999999996</v>
      </c>
      <c r="E130" s="153">
        <v>227.15199999999999</v>
      </c>
      <c r="F130" s="153">
        <v>129.18199999999999</v>
      </c>
      <c r="G130" s="153">
        <v>62.686</v>
      </c>
      <c r="H130" s="153">
        <v>24.065999999999999</v>
      </c>
      <c r="I130" s="153">
        <v>6.6120000000000001</v>
      </c>
      <c r="J130" s="153">
        <v>0.29399999999999998</v>
      </c>
    </row>
    <row r="131" spans="1:10" x14ac:dyDescent="0.25">
      <c r="A131" s="152" t="s">
        <v>231</v>
      </c>
      <c r="B131" s="153">
        <v>52.711173688602898</v>
      </c>
      <c r="C131" s="153">
        <v>124.537737863361</v>
      </c>
      <c r="D131" s="153">
        <v>80.066999999999993</v>
      </c>
      <c r="E131" s="153">
        <v>204.488</v>
      </c>
      <c r="F131" s="153">
        <v>108.26</v>
      </c>
      <c r="G131" s="153">
        <v>54.106000000000002</v>
      </c>
      <c r="H131" s="153">
        <v>22.11</v>
      </c>
      <c r="I131" s="153">
        <v>6.8019999999999996</v>
      </c>
      <c r="J131" s="153">
        <v>0.16700000000000001</v>
      </c>
    </row>
    <row r="132" spans="1:10" x14ac:dyDescent="0.25">
      <c r="A132" s="152" t="s">
        <v>232</v>
      </c>
      <c r="B132" s="153">
        <v>40.277644072367899</v>
      </c>
      <c r="C132" s="153">
        <v>110.325881535856</v>
      </c>
      <c r="D132" s="153">
        <v>49.892000000000003</v>
      </c>
      <c r="E132" s="153">
        <v>158.608</v>
      </c>
      <c r="F132" s="153">
        <v>82.953000000000003</v>
      </c>
      <c r="G132" s="153">
        <v>37.649000000000001</v>
      </c>
      <c r="H132" s="153">
        <v>16.204999999999998</v>
      </c>
      <c r="I132" s="153">
        <v>4.585</v>
      </c>
      <c r="J132" s="153">
        <v>0.108</v>
      </c>
    </row>
    <row r="133" spans="1:10" x14ac:dyDescent="0.25">
      <c r="A133" s="152" t="s">
        <v>233</v>
      </c>
      <c r="B133" s="153">
        <v>30.242607925118499</v>
      </c>
      <c r="C133" s="153">
        <v>89.687329375868302</v>
      </c>
      <c r="D133" s="153">
        <v>33.786999999999999</v>
      </c>
      <c r="E133" s="153">
        <v>156.06299999999999</v>
      </c>
      <c r="F133" s="153">
        <v>96.132000000000005</v>
      </c>
      <c r="G133" s="153">
        <v>37.927</v>
      </c>
      <c r="H133" s="153">
        <v>16.015999999999998</v>
      </c>
      <c r="I133" s="153">
        <v>4.1859999999999999</v>
      </c>
      <c r="J133" s="153">
        <v>8.8999999999999996E-2</v>
      </c>
    </row>
    <row r="134" spans="1:10" x14ac:dyDescent="0.25">
      <c r="A134" s="152" t="s">
        <v>234</v>
      </c>
      <c r="B134" s="153">
        <v>23.7292530913337</v>
      </c>
      <c r="C134" s="153">
        <v>81.278317412741799</v>
      </c>
      <c r="D134" s="153">
        <v>28.027000000000001</v>
      </c>
      <c r="E134" s="153">
        <v>146.51900000000001</v>
      </c>
      <c r="F134" s="153">
        <v>106.051</v>
      </c>
      <c r="G134" s="153">
        <v>43.289000000000001</v>
      </c>
      <c r="H134" s="153">
        <v>18.922000000000001</v>
      </c>
      <c r="I134" s="153">
        <v>4.0529999999999999</v>
      </c>
      <c r="J134" s="153">
        <v>0.13900000000000001</v>
      </c>
    </row>
    <row r="135" spans="1:10" x14ac:dyDescent="0.25">
      <c r="A135" s="152" t="s">
        <v>235</v>
      </c>
      <c r="B135" s="153">
        <v>16.1635243338688</v>
      </c>
      <c r="C135" s="153">
        <v>71.752319991407106</v>
      </c>
      <c r="D135" s="153">
        <v>25.603999999999999</v>
      </c>
      <c r="E135" s="153">
        <v>119.36499999999999</v>
      </c>
      <c r="F135" s="153">
        <v>96.093999999999994</v>
      </c>
      <c r="G135" s="153">
        <v>48.637</v>
      </c>
      <c r="H135" s="153">
        <v>17.494</v>
      </c>
      <c r="I135" s="153">
        <v>3.0390000000000001</v>
      </c>
      <c r="J135" s="153">
        <v>0.22700000000000001</v>
      </c>
    </row>
    <row r="136" spans="1:10" x14ac:dyDescent="0.25">
      <c r="A136" s="152" t="s">
        <v>236</v>
      </c>
      <c r="B136" s="153">
        <v>14.254320643836399</v>
      </c>
      <c r="C136" s="153">
        <v>68.424980443019393</v>
      </c>
      <c r="D136" s="153">
        <v>20.364999999999998</v>
      </c>
      <c r="E136" s="153">
        <v>95.412000000000006</v>
      </c>
      <c r="F136" s="153">
        <v>99.843000000000004</v>
      </c>
      <c r="G136" s="153">
        <v>62.853000000000002</v>
      </c>
      <c r="H136" s="153">
        <v>20.172999999999998</v>
      </c>
      <c r="I136" s="153">
        <v>2.496</v>
      </c>
      <c r="J136" s="153">
        <v>0.29799999999999999</v>
      </c>
    </row>
    <row r="137" spans="1:10" x14ac:dyDescent="0.25">
      <c r="A137" s="152" t="s">
        <v>237</v>
      </c>
      <c r="B137" s="153">
        <v>12.534748747827701</v>
      </c>
      <c r="C137" s="153">
        <v>64.964368089000104</v>
      </c>
      <c r="D137" s="153">
        <v>18.224</v>
      </c>
      <c r="E137" s="153">
        <v>85.942999999999998</v>
      </c>
      <c r="F137" s="153">
        <v>101.313</v>
      </c>
      <c r="G137" s="153">
        <v>70.046999999999997</v>
      </c>
      <c r="H137" s="153">
        <v>21.858000000000001</v>
      </c>
      <c r="I137" s="153">
        <v>2.3980000000000001</v>
      </c>
      <c r="J137" s="153">
        <v>0.29699999999999999</v>
      </c>
    </row>
    <row r="138" spans="1:10" x14ac:dyDescent="0.25">
      <c r="A138" s="152" t="s">
        <v>238</v>
      </c>
      <c r="B138" s="153">
        <v>11.232816422751799</v>
      </c>
      <c r="C138" s="153">
        <v>61.915935585862897</v>
      </c>
      <c r="D138" s="153">
        <v>16.584</v>
      </c>
      <c r="E138" s="153">
        <v>78.983999999999995</v>
      </c>
      <c r="F138" s="153">
        <v>104.227</v>
      </c>
      <c r="G138" s="153">
        <v>78.251999999999995</v>
      </c>
      <c r="H138" s="153">
        <v>24.170999999999999</v>
      </c>
      <c r="I138" s="153">
        <v>2.4369999999999998</v>
      </c>
      <c r="J138" s="153">
        <v>0.30499999999999999</v>
      </c>
    </row>
    <row r="139" spans="1:10" x14ac:dyDescent="0.25">
      <c r="A139" s="152" t="s">
        <v>239</v>
      </c>
      <c r="B139" s="153">
        <v>10.2925396724308</v>
      </c>
      <c r="C139" s="153">
        <v>58.832119840169</v>
      </c>
      <c r="D139" s="153">
        <v>15.068</v>
      </c>
      <c r="E139" s="153">
        <v>72.733000000000004</v>
      </c>
      <c r="F139" s="153">
        <v>106.651</v>
      </c>
      <c r="G139" s="153">
        <v>86.138000000000005</v>
      </c>
      <c r="H139" s="153">
        <v>26.774000000000001</v>
      </c>
      <c r="I139" s="153">
        <v>2.5630000000000002</v>
      </c>
      <c r="J139" s="153">
        <v>0.313</v>
      </c>
    </row>
    <row r="140" spans="1:10" x14ac:dyDescent="0.25">
      <c r="A140" s="152" t="s">
        <v>240</v>
      </c>
      <c r="B140" s="153">
        <v>9.4315887417723001</v>
      </c>
      <c r="C140" s="153">
        <v>55.765793475672801</v>
      </c>
      <c r="D140" s="153">
        <v>13.677</v>
      </c>
      <c r="E140" s="153">
        <v>67.165999999999997</v>
      </c>
      <c r="F140" s="153">
        <v>108.661</v>
      </c>
      <c r="G140" s="153">
        <v>93.593999999999994</v>
      </c>
      <c r="H140" s="153">
        <v>29.724</v>
      </c>
      <c r="I140" s="153">
        <v>2.7959999999999998</v>
      </c>
      <c r="J140" s="153">
        <v>0.32200000000000001</v>
      </c>
    </row>
    <row r="141" spans="1:10" x14ac:dyDescent="0.25">
      <c r="A141" s="152" t="s">
        <v>241</v>
      </c>
      <c r="B141" s="153">
        <v>8.7230612982086608</v>
      </c>
      <c r="C141" s="153">
        <v>52.997649487317403</v>
      </c>
      <c r="D141" s="153">
        <v>12.385999999999999</v>
      </c>
      <c r="E141" s="153">
        <v>62.134</v>
      </c>
      <c r="F141" s="153">
        <v>110.092</v>
      </c>
      <c r="G141" s="153">
        <v>100.398</v>
      </c>
      <c r="H141" s="153">
        <v>33.031999999999996</v>
      </c>
      <c r="I141" s="153">
        <v>3.16</v>
      </c>
      <c r="J141" s="153">
        <v>0.33800000000000002</v>
      </c>
    </row>
    <row r="142" spans="1:10" x14ac:dyDescent="0.25">
      <c r="A142" s="152" t="s">
        <v>242</v>
      </c>
      <c r="B142" s="153">
        <v>8.0233253211673397</v>
      </c>
      <c r="C142" s="153">
        <v>50.087272645927399</v>
      </c>
      <c r="D142" s="153">
        <v>11.173</v>
      </c>
      <c r="E142" s="153">
        <v>57.514000000000003</v>
      </c>
      <c r="F142" s="153">
        <v>110.822</v>
      </c>
      <c r="G142" s="153">
        <v>106.357</v>
      </c>
      <c r="H142" s="153">
        <v>36.686999999999998</v>
      </c>
      <c r="I142" s="153">
        <v>3.694</v>
      </c>
      <c r="J142" s="153">
        <v>0.35299999999999998</v>
      </c>
    </row>
    <row r="143" spans="1:10" x14ac:dyDescent="0.25">
      <c r="A143" s="152" t="s">
        <v>243</v>
      </c>
      <c r="B143" s="153">
        <v>95.148089752356597</v>
      </c>
      <c r="C143" s="153">
        <v>239.85775611735599</v>
      </c>
      <c r="D143" s="153">
        <v>127.69</v>
      </c>
      <c r="E143" s="153">
        <v>285.89</v>
      </c>
      <c r="F143" s="153">
        <v>339</v>
      </c>
      <c r="G143" s="153">
        <v>236.17</v>
      </c>
      <c r="H143" s="153">
        <v>113</v>
      </c>
      <c r="I143" s="153">
        <v>27.12</v>
      </c>
      <c r="J143" s="153">
        <v>1.1299999999999999</v>
      </c>
    </row>
    <row r="144" spans="1:10" x14ac:dyDescent="0.25">
      <c r="A144" s="152" t="s">
        <v>244</v>
      </c>
      <c r="B144" s="153">
        <v>67.9569335510092</v>
      </c>
      <c r="C144" s="153">
        <v>198.38982113967199</v>
      </c>
      <c r="D144" s="153">
        <v>116.39</v>
      </c>
      <c r="E144" s="153">
        <v>260.58999999999997</v>
      </c>
      <c r="F144" s="153">
        <v>309</v>
      </c>
      <c r="G144" s="153">
        <v>215.27</v>
      </c>
      <c r="H144" s="153">
        <v>103</v>
      </c>
      <c r="I144" s="153">
        <v>24.72</v>
      </c>
      <c r="J144" s="153">
        <v>1.03</v>
      </c>
    </row>
    <row r="145" spans="1:10" x14ac:dyDescent="0.25">
      <c r="A145" s="152" t="s">
        <v>245</v>
      </c>
      <c r="B145" s="153">
        <v>53.756518553551501</v>
      </c>
      <c r="C145" s="153">
        <v>170.213390391676</v>
      </c>
      <c r="D145" s="153">
        <v>99.417000000000002</v>
      </c>
      <c r="E145" s="153">
        <v>222.59</v>
      </c>
      <c r="F145" s="153">
        <v>263.94</v>
      </c>
      <c r="G145" s="153">
        <v>183.87799999999999</v>
      </c>
      <c r="H145" s="153">
        <v>87.98</v>
      </c>
      <c r="I145" s="153">
        <v>21.114999999999998</v>
      </c>
      <c r="J145" s="153">
        <v>0.88</v>
      </c>
    </row>
    <row r="146" spans="1:10" x14ac:dyDescent="0.25">
      <c r="A146" s="152" t="s">
        <v>246</v>
      </c>
      <c r="B146" s="153">
        <v>44.156070910647102</v>
      </c>
      <c r="C146" s="153">
        <v>151.95702998081001</v>
      </c>
      <c r="D146" s="153">
        <v>74.602999999999994</v>
      </c>
      <c r="E146" s="153">
        <v>167.03</v>
      </c>
      <c r="F146" s="153">
        <v>198.06</v>
      </c>
      <c r="G146" s="153">
        <v>137.982</v>
      </c>
      <c r="H146" s="153">
        <v>66.02</v>
      </c>
      <c r="I146" s="153">
        <v>15.845000000000001</v>
      </c>
      <c r="J146" s="153">
        <v>0.66</v>
      </c>
    </row>
    <row r="147" spans="1:10" x14ac:dyDescent="0.25">
      <c r="A147" s="152" t="s">
        <v>247</v>
      </c>
      <c r="B147" s="153">
        <v>35.340706171346099</v>
      </c>
      <c r="C147" s="153">
        <v>123.194606333038</v>
      </c>
      <c r="D147" s="153">
        <v>59.912999999999997</v>
      </c>
      <c r="E147" s="153">
        <v>134.13999999999999</v>
      </c>
      <c r="F147" s="153">
        <v>159.06</v>
      </c>
      <c r="G147" s="153">
        <v>110.812</v>
      </c>
      <c r="H147" s="153">
        <v>53.02</v>
      </c>
      <c r="I147" s="153">
        <v>12.725</v>
      </c>
      <c r="J147" s="153">
        <v>0.53</v>
      </c>
    </row>
    <row r="148" spans="1:10" x14ac:dyDescent="0.25">
      <c r="A148" s="152" t="s">
        <v>248</v>
      </c>
      <c r="B148" s="153">
        <v>29.330353136336601</v>
      </c>
      <c r="C148" s="153">
        <v>105.51108039754099</v>
      </c>
      <c r="D148" s="153">
        <v>55.37</v>
      </c>
      <c r="E148" s="153">
        <v>123.97</v>
      </c>
      <c r="F148" s="153">
        <v>147</v>
      </c>
      <c r="G148" s="153">
        <v>102.41</v>
      </c>
      <c r="H148" s="153">
        <v>49</v>
      </c>
      <c r="I148" s="153">
        <v>11.76</v>
      </c>
      <c r="J148" s="153">
        <v>0.49</v>
      </c>
    </row>
    <row r="149" spans="1:10" x14ac:dyDescent="0.25">
      <c r="A149" s="152" t="s">
        <v>249</v>
      </c>
      <c r="B149" s="153">
        <v>24.107721254030601</v>
      </c>
      <c r="C149" s="153">
        <v>96.656741655329597</v>
      </c>
      <c r="D149" s="153">
        <v>53.290999999999997</v>
      </c>
      <c r="E149" s="153">
        <v>119.315</v>
      </c>
      <c r="F149" s="153">
        <v>141.47999999999999</v>
      </c>
      <c r="G149" s="153">
        <v>98.563999999999993</v>
      </c>
      <c r="H149" s="153">
        <v>47.16</v>
      </c>
      <c r="I149" s="153">
        <v>11.318</v>
      </c>
      <c r="J149" s="153">
        <v>0.47199999999999998</v>
      </c>
    </row>
    <row r="150" spans="1:10" x14ac:dyDescent="0.25">
      <c r="A150" s="152" t="s">
        <v>250</v>
      </c>
      <c r="B150" s="153">
        <v>22.852592467576802</v>
      </c>
      <c r="C150" s="153">
        <v>91.1537683607785</v>
      </c>
      <c r="D150" s="153">
        <v>51.98</v>
      </c>
      <c r="E150" s="153">
        <v>116.38</v>
      </c>
      <c r="F150" s="153">
        <v>138</v>
      </c>
      <c r="G150" s="153">
        <v>96.14</v>
      </c>
      <c r="H150" s="153">
        <v>46</v>
      </c>
      <c r="I150" s="153">
        <v>11.04</v>
      </c>
      <c r="J150" s="153">
        <v>0.46</v>
      </c>
    </row>
    <row r="151" spans="1:10" x14ac:dyDescent="0.25">
      <c r="A151" s="152" t="s">
        <v>251</v>
      </c>
      <c r="B151" s="153">
        <v>22.0287385148068</v>
      </c>
      <c r="C151" s="153">
        <v>89.361016173363794</v>
      </c>
      <c r="D151" s="153">
        <v>49.13</v>
      </c>
      <c r="E151" s="153">
        <v>109.999</v>
      </c>
      <c r="F151" s="153">
        <v>130.434</v>
      </c>
      <c r="G151" s="153">
        <v>90.869</v>
      </c>
      <c r="H151" s="153">
        <v>43.478000000000002</v>
      </c>
      <c r="I151" s="153">
        <v>10.435</v>
      </c>
      <c r="J151" s="153">
        <v>0.435</v>
      </c>
    </row>
    <row r="152" spans="1:10" x14ac:dyDescent="0.25">
      <c r="A152" s="152" t="s">
        <v>252</v>
      </c>
      <c r="B152" s="153">
        <v>21.6269996493001</v>
      </c>
      <c r="C152" s="153">
        <v>87.589082992392903</v>
      </c>
      <c r="D152" s="153">
        <v>47.304000000000002</v>
      </c>
      <c r="E152" s="153">
        <v>102.655</v>
      </c>
      <c r="F152" s="153">
        <v>106.17100000000001</v>
      </c>
      <c r="G152" s="153">
        <v>83.905000000000001</v>
      </c>
      <c r="H152" s="153">
        <v>41.170999999999999</v>
      </c>
      <c r="I152" s="153">
        <v>8.8670000000000009</v>
      </c>
      <c r="J152" s="153">
        <v>0.54700000000000004</v>
      </c>
    </row>
    <row r="153" spans="1:10" x14ac:dyDescent="0.25">
      <c r="A153" s="152" t="s">
        <v>253</v>
      </c>
      <c r="B153" s="153">
        <v>20.808459145145498</v>
      </c>
      <c r="C153" s="153">
        <v>85.920765432413702</v>
      </c>
      <c r="D153" s="153">
        <v>41.119</v>
      </c>
      <c r="E153" s="153">
        <v>101.453</v>
      </c>
      <c r="F153" s="153">
        <v>101.053</v>
      </c>
      <c r="G153" s="153">
        <v>72.974999999999994</v>
      </c>
      <c r="H153" s="153">
        <v>38.720999999999997</v>
      </c>
      <c r="I153" s="153">
        <v>7.41</v>
      </c>
      <c r="J153" s="153">
        <v>0.50900000000000001</v>
      </c>
    </row>
    <row r="154" spans="1:10" x14ac:dyDescent="0.25">
      <c r="A154" s="152" t="s">
        <v>254</v>
      </c>
      <c r="B154" s="153">
        <v>18.675449071448401</v>
      </c>
      <c r="C154" s="153">
        <v>79.920970192515398</v>
      </c>
      <c r="D154" s="153">
        <v>33.393000000000001</v>
      </c>
      <c r="E154" s="153">
        <v>91.015000000000001</v>
      </c>
      <c r="F154" s="153">
        <v>102.4</v>
      </c>
      <c r="G154" s="153">
        <v>76.227999999999994</v>
      </c>
      <c r="H154" s="153">
        <v>37.106999999999999</v>
      </c>
      <c r="I154" s="153">
        <v>6.5949999999999998</v>
      </c>
      <c r="J154" s="153">
        <v>0.38200000000000001</v>
      </c>
    </row>
    <row r="155" spans="1:10" x14ac:dyDescent="0.25">
      <c r="A155" s="152" t="s">
        <v>255</v>
      </c>
      <c r="B155" s="153">
        <v>17.157744011458899</v>
      </c>
      <c r="C155" s="153">
        <v>74.588054956712796</v>
      </c>
      <c r="D155" s="153">
        <v>26.562000000000001</v>
      </c>
      <c r="E155" s="153">
        <v>82.234999999999999</v>
      </c>
      <c r="F155" s="153">
        <v>104.538</v>
      </c>
      <c r="G155" s="153">
        <v>79.921000000000006</v>
      </c>
      <c r="H155" s="153">
        <v>35.953000000000003</v>
      </c>
      <c r="I155" s="153">
        <v>5.8689999999999998</v>
      </c>
      <c r="J155" s="153">
        <v>0.30199999999999999</v>
      </c>
    </row>
    <row r="156" spans="1:10" x14ac:dyDescent="0.25">
      <c r="A156" s="152" t="s">
        <v>256</v>
      </c>
      <c r="B156" s="153">
        <v>16.030598735961799</v>
      </c>
      <c r="C156" s="153">
        <v>69.985250025820605</v>
      </c>
      <c r="D156" s="153">
        <v>17.962</v>
      </c>
      <c r="E156" s="153">
        <v>68.888999999999996</v>
      </c>
      <c r="F156" s="153">
        <v>109.32899999999999</v>
      </c>
      <c r="G156" s="153">
        <v>88.518000000000001</v>
      </c>
      <c r="H156" s="153">
        <v>34.918999999999997</v>
      </c>
      <c r="I156" s="153">
        <v>4.9989999999999997</v>
      </c>
      <c r="J156" s="153">
        <v>0.24399999999999999</v>
      </c>
    </row>
    <row r="157" spans="1:10" x14ac:dyDescent="0.25">
      <c r="A157" s="152" t="s">
        <v>257</v>
      </c>
      <c r="B157" s="153">
        <v>14.8401679349889</v>
      </c>
      <c r="C157" s="153">
        <v>65.516588278593005</v>
      </c>
      <c r="D157" s="153">
        <v>15.12</v>
      </c>
      <c r="E157" s="153">
        <v>63.695999999999998</v>
      </c>
      <c r="F157" s="153">
        <v>111.127</v>
      </c>
      <c r="G157" s="153">
        <v>92.706999999999994</v>
      </c>
      <c r="H157" s="153">
        <v>34.999000000000002</v>
      </c>
      <c r="I157" s="153">
        <v>4.7919999999999998</v>
      </c>
      <c r="J157" s="153">
        <v>0.219</v>
      </c>
    </row>
    <row r="158" spans="1:10" x14ac:dyDescent="0.25">
      <c r="A158" s="152" t="s">
        <v>258</v>
      </c>
      <c r="B158" s="153">
        <v>13.7356519822163</v>
      </c>
      <c r="C158" s="153">
        <v>61.620306850417201</v>
      </c>
      <c r="D158" s="153">
        <v>13.084</v>
      </c>
      <c r="E158" s="153">
        <v>59.991</v>
      </c>
      <c r="F158" s="153">
        <v>113.846</v>
      </c>
      <c r="G158" s="153">
        <v>97.947000000000003</v>
      </c>
      <c r="H158" s="153">
        <v>35.881999999999998</v>
      </c>
      <c r="I158" s="153">
        <v>4.7619999999999996</v>
      </c>
      <c r="J158" s="153">
        <v>0.20799999999999999</v>
      </c>
    </row>
    <row r="159" spans="1:10" x14ac:dyDescent="0.25">
      <c r="A159" s="152" t="s">
        <v>259</v>
      </c>
      <c r="B159" s="153">
        <v>12.7211602512883</v>
      </c>
      <c r="C159" s="153">
        <v>57.6534759779884</v>
      </c>
      <c r="D159" s="153">
        <v>11.478999999999999</v>
      </c>
      <c r="E159" s="153">
        <v>56.73</v>
      </c>
      <c r="F159" s="153">
        <v>115.895</v>
      </c>
      <c r="G159" s="153">
        <v>102.938</v>
      </c>
      <c r="H159" s="153">
        <v>37.091999999999999</v>
      </c>
      <c r="I159" s="153">
        <v>4.8419999999999996</v>
      </c>
      <c r="J159" s="153">
        <v>0.20399999999999999</v>
      </c>
    </row>
    <row r="160" spans="1:10" x14ac:dyDescent="0.25">
      <c r="A160" s="152" t="s">
        <v>260</v>
      </c>
      <c r="B160" s="153">
        <v>11.790121621961999</v>
      </c>
      <c r="C160" s="153">
        <v>54.0613460914265</v>
      </c>
      <c r="D160" s="153">
        <v>10.215</v>
      </c>
      <c r="E160" s="153">
        <v>53.853000000000002</v>
      </c>
      <c r="F160" s="153">
        <v>117.25700000000001</v>
      </c>
      <c r="G160" s="153">
        <v>107.63</v>
      </c>
      <c r="H160" s="153">
        <v>38.649000000000001</v>
      </c>
      <c r="I160" s="153">
        <v>5.03</v>
      </c>
      <c r="J160" s="153">
        <v>0.20599999999999999</v>
      </c>
    </row>
    <row r="161" spans="1:10" x14ac:dyDescent="0.25">
      <c r="A161" s="152" t="s">
        <v>261</v>
      </c>
      <c r="B161" s="153">
        <v>10.9469566157495</v>
      </c>
      <c r="C161" s="153">
        <v>50.776370771253902</v>
      </c>
      <c r="D161" s="153">
        <v>9.2219999999999995</v>
      </c>
      <c r="E161" s="153">
        <v>51.311999999999998</v>
      </c>
      <c r="F161" s="153">
        <v>117.907</v>
      </c>
      <c r="G161" s="153">
        <v>112.001</v>
      </c>
      <c r="H161" s="153">
        <v>40.581000000000003</v>
      </c>
      <c r="I161" s="153">
        <v>5.3419999999999996</v>
      </c>
      <c r="J161" s="153">
        <v>0.215</v>
      </c>
    </row>
    <row r="162" spans="1:10" x14ac:dyDescent="0.25">
      <c r="A162" s="152" t="s">
        <v>262</v>
      </c>
      <c r="B162" s="153">
        <v>10.173048765333</v>
      </c>
      <c r="C162" s="153">
        <v>47.678579432507298</v>
      </c>
      <c r="D162" s="153">
        <v>8.4369999999999994</v>
      </c>
      <c r="E162" s="153">
        <v>48.972000000000001</v>
      </c>
      <c r="F162" s="153">
        <v>117.666</v>
      </c>
      <c r="G162" s="153">
        <v>115.824</v>
      </c>
      <c r="H162" s="153">
        <v>42.856999999999999</v>
      </c>
      <c r="I162" s="153">
        <v>5.79</v>
      </c>
      <c r="J162" s="153">
        <v>0.23400000000000001</v>
      </c>
    </row>
    <row r="163" spans="1:10" x14ac:dyDescent="0.25">
      <c r="A163" s="152" t="s">
        <v>263</v>
      </c>
      <c r="B163" s="153">
        <v>29.864143058384901</v>
      </c>
      <c r="C163" s="153">
        <v>136.492946886911</v>
      </c>
      <c r="D163" s="153">
        <v>39.323999999999998</v>
      </c>
      <c r="E163" s="153">
        <v>190.90799999999999</v>
      </c>
      <c r="F163" s="153">
        <v>192.886</v>
      </c>
      <c r="G163" s="153">
        <v>124.61199999999999</v>
      </c>
      <c r="H163" s="153">
        <v>65.921000000000006</v>
      </c>
      <c r="I163" s="153">
        <v>20.797000000000001</v>
      </c>
      <c r="J163" s="153">
        <v>1.552</v>
      </c>
    </row>
    <row r="164" spans="1:10" x14ac:dyDescent="0.25">
      <c r="A164" s="152" t="s">
        <v>264</v>
      </c>
      <c r="B164" s="153">
        <v>26.352752502151102</v>
      </c>
      <c r="C164" s="153">
        <v>118.305002058922</v>
      </c>
      <c r="D164" s="153">
        <v>44.113999999999997</v>
      </c>
      <c r="E164" s="153">
        <v>215.666</v>
      </c>
      <c r="F164" s="153">
        <v>210.489</v>
      </c>
      <c r="G164" s="153">
        <v>125.925</v>
      </c>
      <c r="H164" s="153">
        <v>64.325000000000003</v>
      </c>
      <c r="I164" s="153">
        <v>19.202999999999999</v>
      </c>
      <c r="J164" s="153">
        <v>1.478</v>
      </c>
    </row>
    <row r="165" spans="1:10" x14ac:dyDescent="0.25">
      <c r="A165" s="152" t="s">
        <v>265</v>
      </c>
      <c r="B165" s="153">
        <v>23.7057900621224</v>
      </c>
      <c r="C165" s="153">
        <v>113.262493063157</v>
      </c>
      <c r="D165" s="153">
        <v>45.305</v>
      </c>
      <c r="E165" s="153">
        <v>204.08600000000001</v>
      </c>
      <c r="F165" s="153">
        <v>205.93299999999999</v>
      </c>
      <c r="G165" s="153">
        <v>121.765</v>
      </c>
      <c r="H165" s="153">
        <v>58.970999999999997</v>
      </c>
      <c r="I165" s="153">
        <v>17.542000000000002</v>
      </c>
      <c r="J165" s="153">
        <v>1.198</v>
      </c>
    </row>
    <row r="166" spans="1:10" x14ac:dyDescent="0.25">
      <c r="A166" s="152" t="s">
        <v>266</v>
      </c>
      <c r="B166" s="153">
        <v>21.625092178740601</v>
      </c>
      <c r="C166" s="153">
        <v>115.60982884500901</v>
      </c>
      <c r="D166" s="153">
        <v>48.661999999999999</v>
      </c>
      <c r="E166" s="153">
        <v>172.69300000000001</v>
      </c>
      <c r="F166" s="153">
        <v>187.26599999999999</v>
      </c>
      <c r="G166" s="153">
        <v>103.664</v>
      </c>
      <c r="H166" s="153">
        <v>47.715000000000003</v>
      </c>
      <c r="I166" s="153">
        <v>13.172000000000001</v>
      </c>
      <c r="J166" s="153">
        <v>1.028</v>
      </c>
    </row>
    <row r="167" spans="1:10" x14ac:dyDescent="0.25">
      <c r="A167" s="152" t="s">
        <v>267</v>
      </c>
      <c r="B167" s="153">
        <v>20.310780221500099</v>
      </c>
      <c r="C167" s="153">
        <v>109.24852167921399</v>
      </c>
      <c r="D167" s="153">
        <v>48.5</v>
      </c>
      <c r="E167" s="153">
        <v>156.79400000000001</v>
      </c>
      <c r="F167" s="153">
        <v>169.79</v>
      </c>
      <c r="G167" s="153">
        <v>87.031000000000006</v>
      </c>
      <c r="H167" s="153">
        <v>35.332999999999998</v>
      </c>
      <c r="I167" s="153">
        <v>8.9280000000000008</v>
      </c>
      <c r="J167" s="153">
        <v>0.624</v>
      </c>
    </row>
    <row r="168" spans="1:10" x14ac:dyDescent="0.25">
      <c r="A168" s="152" t="s">
        <v>268</v>
      </c>
      <c r="B168" s="153">
        <v>15.4051571350162</v>
      </c>
      <c r="C168" s="153">
        <v>94.3997461498072</v>
      </c>
      <c r="D168" s="153">
        <v>31.835999999999999</v>
      </c>
      <c r="E168" s="153">
        <v>118.831</v>
      </c>
      <c r="F168" s="153">
        <v>144.40100000000001</v>
      </c>
      <c r="G168" s="153">
        <v>73.53</v>
      </c>
      <c r="H168" s="153">
        <v>23.934999999999999</v>
      </c>
      <c r="I168" s="153">
        <v>4.9569999999999999</v>
      </c>
      <c r="J168" s="153">
        <v>0.31</v>
      </c>
    </row>
    <row r="169" spans="1:10" x14ac:dyDescent="0.25">
      <c r="A169" s="152" t="s">
        <v>269</v>
      </c>
      <c r="B169" s="153">
        <v>11.991509767278499</v>
      </c>
      <c r="C169" s="153">
        <v>80.276735312573607</v>
      </c>
      <c r="D169" s="153">
        <v>26.091000000000001</v>
      </c>
      <c r="E169" s="153">
        <v>101.85</v>
      </c>
      <c r="F169" s="153">
        <v>143.828</v>
      </c>
      <c r="G169" s="153">
        <v>80.503</v>
      </c>
      <c r="H169" s="153">
        <v>25.052</v>
      </c>
      <c r="I169" s="153">
        <v>4.4050000000000002</v>
      </c>
      <c r="J169" s="153">
        <v>0.27100000000000002</v>
      </c>
    </row>
    <row r="170" spans="1:10" x14ac:dyDescent="0.25">
      <c r="A170" s="152" t="s">
        <v>270</v>
      </c>
      <c r="B170" s="153">
        <v>10.5770765836803</v>
      </c>
      <c r="C170" s="153">
        <v>73.385370360328906</v>
      </c>
      <c r="D170" s="153">
        <v>21.1</v>
      </c>
      <c r="E170" s="153">
        <v>84.293999999999997</v>
      </c>
      <c r="F170" s="153">
        <v>138.864</v>
      </c>
      <c r="G170" s="153">
        <v>92.641000000000005</v>
      </c>
      <c r="H170" s="153">
        <v>29.952000000000002</v>
      </c>
      <c r="I170" s="153">
        <v>4.7300000000000004</v>
      </c>
      <c r="J170" s="153">
        <v>0.219</v>
      </c>
    </row>
    <row r="171" spans="1:10" x14ac:dyDescent="0.25">
      <c r="A171" s="152" t="s">
        <v>271</v>
      </c>
      <c r="B171" s="153">
        <v>8.2170176855081998</v>
      </c>
      <c r="C171" s="153">
        <v>64.011918519926198</v>
      </c>
      <c r="D171" s="153">
        <v>20.875</v>
      </c>
      <c r="E171" s="153">
        <v>73.185000000000002</v>
      </c>
      <c r="F171" s="153">
        <v>129.97499999999999</v>
      </c>
      <c r="G171" s="153">
        <v>103.78100000000001</v>
      </c>
      <c r="H171" s="153">
        <v>38.354999999999997</v>
      </c>
      <c r="I171" s="153">
        <v>6.1429999999999998</v>
      </c>
      <c r="J171" s="153">
        <v>0.246</v>
      </c>
    </row>
    <row r="172" spans="1:10" x14ac:dyDescent="0.25">
      <c r="A172" s="152" t="s">
        <v>272</v>
      </c>
      <c r="B172" s="153">
        <v>6.8702556084484501</v>
      </c>
      <c r="C172" s="153">
        <v>58.698440845272899</v>
      </c>
      <c r="D172" s="153">
        <v>19.452999999999999</v>
      </c>
      <c r="E172" s="153">
        <v>62.642000000000003</v>
      </c>
      <c r="F172" s="153">
        <v>113.86499999999999</v>
      </c>
      <c r="G172" s="153">
        <v>107.84399999999999</v>
      </c>
      <c r="H172" s="153">
        <v>45.365000000000002</v>
      </c>
      <c r="I172" s="153">
        <v>7.84</v>
      </c>
      <c r="J172" s="153">
        <v>0.311</v>
      </c>
    </row>
    <row r="173" spans="1:10" x14ac:dyDescent="0.25">
      <c r="A173" s="152" t="s">
        <v>273</v>
      </c>
      <c r="B173" s="153">
        <v>5.9850601722862802</v>
      </c>
      <c r="C173" s="153">
        <v>52.506976583512298</v>
      </c>
      <c r="D173" s="153">
        <v>16.919</v>
      </c>
      <c r="E173" s="153">
        <v>56.317999999999998</v>
      </c>
      <c r="F173" s="153">
        <v>104.495</v>
      </c>
      <c r="G173" s="153">
        <v>112.65600000000001</v>
      </c>
      <c r="H173" s="153">
        <v>54.095999999999997</v>
      </c>
      <c r="I173" s="153">
        <v>9.8350000000000009</v>
      </c>
      <c r="J173" s="153">
        <v>0.46100000000000002</v>
      </c>
    </row>
    <row r="174" spans="1:10" x14ac:dyDescent="0.25">
      <c r="A174" s="152" t="s">
        <v>274</v>
      </c>
      <c r="B174" s="153">
        <v>5.3287515679792996</v>
      </c>
      <c r="C174" s="153">
        <v>47.704150953322298</v>
      </c>
      <c r="D174" s="153">
        <v>17.100000000000001</v>
      </c>
      <c r="E174" s="153">
        <v>56.664999999999999</v>
      </c>
      <c r="F174" s="153">
        <v>107.197</v>
      </c>
      <c r="G174" s="153">
        <v>127.16200000000001</v>
      </c>
      <c r="H174" s="153">
        <v>68.349000000000004</v>
      </c>
      <c r="I174" s="153">
        <v>13.371</v>
      </c>
      <c r="J174" s="153">
        <v>0.65600000000000003</v>
      </c>
    </row>
    <row r="175" spans="1:10" x14ac:dyDescent="0.25">
      <c r="A175" s="152" t="s">
        <v>275</v>
      </c>
      <c r="B175" s="153">
        <v>4.6861615465789699</v>
      </c>
      <c r="C175" s="153">
        <v>45.897065679392199</v>
      </c>
      <c r="D175" s="153">
        <v>15.526999999999999</v>
      </c>
      <c r="E175" s="153">
        <v>52.881</v>
      </c>
      <c r="F175" s="153">
        <v>102.093</v>
      </c>
      <c r="G175" s="153">
        <v>125.57299999999999</v>
      </c>
      <c r="H175" s="153">
        <v>71.542000000000002</v>
      </c>
      <c r="I175" s="153">
        <v>14.986000000000001</v>
      </c>
      <c r="J175" s="153">
        <v>0.878</v>
      </c>
    </row>
    <row r="176" spans="1:10" x14ac:dyDescent="0.25">
      <c r="A176" s="152" t="s">
        <v>276</v>
      </c>
      <c r="B176" s="153">
        <v>3.94403259023801</v>
      </c>
      <c r="C176" s="153">
        <v>42.787392448111902</v>
      </c>
      <c r="D176" s="153">
        <v>12.722</v>
      </c>
      <c r="E176" s="153">
        <v>44.779000000000003</v>
      </c>
      <c r="F176" s="153">
        <v>89.921000000000006</v>
      </c>
      <c r="G176" s="153">
        <v>123.791</v>
      </c>
      <c r="H176" s="153">
        <v>80.518000000000001</v>
      </c>
      <c r="I176" s="153">
        <v>19.018000000000001</v>
      </c>
      <c r="J176" s="153">
        <v>1.351</v>
      </c>
    </row>
    <row r="177" spans="1:10" x14ac:dyDescent="0.25">
      <c r="A177" s="152" t="s">
        <v>277</v>
      </c>
      <c r="B177" s="153">
        <v>3.4265584372444899</v>
      </c>
      <c r="C177" s="153">
        <v>39.6585729983059</v>
      </c>
      <c r="D177" s="153">
        <v>11.525</v>
      </c>
      <c r="E177" s="153">
        <v>41.622</v>
      </c>
      <c r="F177" s="153">
        <v>85.293999999999997</v>
      </c>
      <c r="G177" s="153">
        <v>122.142</v>
      </c>
      <c r="H177" s="153">
        <v>82.813999999999993</v>
      </c>
      <c r="I177" s="153">
        <v>20.361000000000001</v>
      </c>
      <c r="J177" s="153">
        <v>1.542</v>
      </c>
    </row>
    <row r="178" spans="1:10" x14ac:dyDescent="0.25">
      <c r="A178" s="152" t="s">
        <v>278</v>
      </c>
      <c r="B178" s="153">
        <v>3.0488237924817301</v>
      </c>
      <c r="C178" s="153">
        <v>36.772289268598797</v>
      </c>
      <c r="D178" s="153">
        <v>10.554</v>
      </c>
      <c r="E178" s="153">
        <v>39.396999999999998</v>
      </c>
      <c r="F178" s="153">
        <v>82.418000000000006</v>
      </c>
      <c r="G178" s="153">
        <v>121.364</v>
      </c>
      <c r="H178" s="153">
        <v>84.429000000000002</v>
      </c>
      <c r="I178" s="153">
        <v>21.331</v>
      </c>
      <c r="J178" s="153">
        <v>1.6870000000000001</v>
      </c>
    </row>
    <row r="179" spans="1:10" x14ac:dyDescent="0.25">
      <c r="A179" s="152" t="s">
        <v>279</v>
      </c>
      <c r="B179" s="153">
        <v>2.74162464150174</v>
      </c>
      <c r="C179" s="153">
        <v>34.054156457144501</v>
      </c>
      <c r="D179" s="153">
        <v>9.84</v>
      </c>
      <c r="E179" s="153">
        <v>37.875</v>
      </c>
      <c r="F179" s="153">
        <v>80.947000000000003</v>
      </c>
      <c r="G179" s="153">
        <v>121.10899999999999</v>
      </c>
      <c r="H179" s="153">
        <v>85.123999999999995</v>
      </c>
      <c r="I179" s="153">
        <v>21.800999999999998</v>
      </c>
      <c r="J179" s="153">
        <v>1.764</v>
      </c>
    </row>
    <row r="180" spans="1:10" x14ac:dyDescent="0.25">
      <c r="A180" s="152" t="s">
        <v>280</v>
      </c>
      <c r="B180" s="153">
        <v>2.4684054793087098</v>
      </c>
      <c r="C180" s="153">
        <v>31.325204581666799</v>
      </c>
      <c r="D180" s="153">
        <v>9.2050000000000001</v>
      </c>
      <c r="E180" s="153">
        <v>36.975000000000001</v>
      </c>
      <c r="F180" s="153">
        <v>80.78</v>
      </c>
      <c r="G180" s="153">
        <v>121.343</v>
      </c>
      <c r="H180" s="153">
        <v>84.856999999999999</v>
      </c>
      <c r="I180" s="153">
        <v>21.738</v>
      </c>
      <c r="J180" s="153">
        <v>1.762</v>
      </c>
    </row>
    <row r="181" spans="1:10" x14ac:dyDescent="0.25">
      <c r="A181" s="152" t="s">
        <v>281</v>
      </c>
      <c r="B181" s="153">
        <v>2.2384136031680102</v>
      </c>
      <c r="C181" s="153">
        <v>28.977391411564302</v>
      </c>
      <c r="D181" s="153">
        <v>8.7210000000000001</v>
      </c>
      <c r="E181" s="153">
        <v>36.746000000000002</v>
      </c>
      <c r="F181" s="153">
        <v>82.087999999999994</v>
      </c>
      <c r="G181" s="153">
        <v>121.81100000000001</v>
      </c>
      <c r="H181" s="153">
        <v>83.855000000000004</v>
      </c>
      <c r="I181" s="153">
        <v>21.195</v>
      </c>
      <c r="J181" s="153">
        <v>1.6839999999999999</v>
      </c>
    </row>
    <row r="182" spans="1:10" x14ac:dyDescent="0.25">
      <c r="A182" s="152" t="s">
        <v>282</v>
      </c>
      <c r="B182" s="153">
        <v>2.0418209081945999</v>
      </c>
      <c r="C182" s="153">
        <v>26.5813447940569</v>
      </c>
      <c r="D182" s="153">
        <v>8.3490000000000002</v>
      </c>
      <c r="E182" s="153">
        <v>37.076000000000001</v>
      </c>
      <c r="F182" s="153">
        <v>83.682000000000002</v>
      </c>
      <c r="G182" s="153">
        <v>123.01600000000001</v>
      </c>
      <c r="H182" s="153">
        <v>82.097999999999999</v>
      </c>
      <c r="I182" s="153">
        <v>20.25</v>
      </c>
      <c r="J182" s="153">
        <v>1.5489999999999999</v>
      </c>
    </row>
    <row r="183" spans="1:10" x14ac:dyDescent="0.25">
      <c r="A183" s="152" t="s">
        <v>283</v>
      </c>
      <c r="B183" s="153">
        <v>63.687042261692397</v>
      </c>
      <c r="C183" s="153">
        <v>144.98076265024</v>
      </c>
      <c r="D183" s="153">
        <v>33.881</v>
      </c>
      <c r="E183" s="153">
        <v>122.181</v>
      </c>
      <c r="F183" s="153">
        <v>119.276</v>
      </c>
      <c r="G183" s="153">
        <v>82.576999999999998</v>
      </c>
      <c r="H183" s="153">
        <v>46.17</v>
      </c>
      <c r="I183" s="153">
        <v>15.571999999999999</v>
      </c>
      <c r="J183" s="153">
        <v>1.2629999999999999</v>
      </c>
    </row>
    <row r="184" spans="1:10" x14ac:dyDescent="0.25">
      <c r="A184" s="152" t="s">
        <v>284</v>
      </c>
      <c r="B184" s="153">
        <v>49.585871188390001</v>
      </c>
      <c r="C184" s="153">
        <v>126.12671128725199</v>
      </c>
      <c r="D184" s="153">
        <v>40.889000000000003</v>
      </c>
      <c r="E184" s="153">
        <v>153.964</v>
      </c>
      <c r="F184" s="153">
        <v>148.83199999999999</v>
      </c>
      <c r="G184" s="153">
        <v>98.453000000000003</v>
      </c>
      <c r="H184" s="153">
        <v>53.048000000000002</v>
      </c>
      <c r="I184" s="153">
        <v>16.673999999999999</v>
      </c>
      <c r="J184" s="153">
        <v>1.18</v>
      </c>
    </row>
    <row r="185" spans="1:10" x14ac:dyDescent="0.25">
      <c r="A185" s="152" t="s">
        <v>285</v>
      </c>
      <c r="B185" s="153">
        <v>37.828856013480099</v>
      </c>
      <c r="C185" s="153">
        <v>113.06608487072501</v>
      </c>
      <c r="D185" s="153">
        <v>53.393000000000001</v>
      </c>
      <c r="E185" s="153">
        <v>164.678</v>
      </c>
      <c r="F185" s="153">
        <v>162.40100000000001</v>
      </c>
      <c r="G185" s="153">
        <v>104.17400000000001</v>
      </c>
      <c r="H185" s="153">
        <v>53.448</v>
      </c>
      <c r="I185" s="153">
        <v>16.39</v>
      </c>
      <c r="J185" s="153">
        <v>1.056</v>
      </c>
    </row>
    <row r="186" spans="1:10" x14ac:dyDescent="0.25">
      <c r="A186" s="152" t="s">
        <v>286</v>
      </c>
      <c r="B186" s="153">
        <v>30.632258856990099</v>
      </c>
      <c r="C186" s="153">
        <v>108.667768581015</v>
      </c>
      <c r="D186" s="153">
        <v>60.677</v>
      </c>
      <c r="E186" s="153">
        <v>164.51300000000001</v>
      </c>
      <c r="F186" s="153">
        <v>137.07599999999999</v>
      </c>
      <c r="G186" s="153">
        <v>90.888000000000005</v>
      </c>
      <c r="H186" s="153">
        <v>46.24</v>
      </c>
      <c r="I186" s="153">
        <v>13.461</v>
      </c>
      <c r="J186" s="153">
        <v>0.92500000000000004</v>
      </c>
    </row>
    <row r="187" spans="1:10" x14ac:dyDescent="0.25">
      <c r="A187" s="152" t="s">
        <v>287</v>
      </c>
      <c r="B187" s="153">
        <v>27.852736022370799</v>
      </c>
      <c r="C187" s="153">
        <v>103.01917767688801</v>
      </c>
      <c r="D187" s="153">
        <v>55.115000000000002</v>
      </c>
      <c r="E187" s="153">
        <v>139.59800000000001</v>
      </c>
      <c r="F187" s="153">
        <v>103.765</v>
      </c>
      <c r="G187" s="153">
        <v>62.884</v>
      </c>
      <c r="H187" s="153">
        <v>34.868000000000002</v>
      </c>
      <c r="I187" s="153">
        <v>10.486000000000001</v>
      </c>
      <c r="J187" s="153">
        <v>0.66400000000000003</v>
      </c>
    </row>
    <row r="188" spans="1:10" x14ac:dyDescent="0.25">
      <c r="A188" s="152" t="s">
        <v>288</v>
      </c>
      <c r="B188" s="153">
        <v>19.7951039105407</v>
      </c>
      <c r="C188" s="153">
        <v>95.926252775068605</v>
      </c>
      <c r="D188" s="153">
        <v>38.234000000000002</v>
      </c>
      <c r="E188" s="153">
        <v>118.17400000000001</v>
      </c>
      <c r="F188" s="153">
        <v>97.168999999999997</v>
      </c>
      <c r="G188" s="153">
        <v>48.456000000000003</v>
      </c>
      <c r="H188" s="153">
        <v>21.44</v>
      </c>
      <c r="I188" s="153">
        <v>6.351</v>
      </c>
      <c r="J188" s="153">
        <v>0.436</v>
      </c>
    </row>
    <row r="189" spans="1:10" x14ac:dyDescent="0.25">
      <c r="A189" s="152" t="s">
        <v>289</v>
      </c>
      <c r="B189" s="153">
        <v>14.787268284203799</v>
      </c>
      <c r="C189" s="153">
        <v>89.215016635014393</v>
      </c>
      <c r="D189" s="153">
        <v>30.126999999999999</v>
      </c>
      <c r="E189" s="153">
        <v>112.117</v>
      </c>
      <c r="F189" s="153">
        <v>101.39400000000001</v>
      </c>
      <c r="G189" s="153">
        <v>51.819000000000003</v>
      </c>
      <c r="H189" s="153">
        <v>19.055</v>
      </c>
      <c r="I189" s="153">
        <v>4.2990000000000004</v>
      </c>
      <c r="J189" s="153">
        <v>0.32900000000000001</v>
      </c>
    </row>
    <row r="190" spans="1:10" x14ac:dyDescent="0.25">
      <c r="A190" s="152" t="s">
        <v>290</v>
      </c>
      <c r="B190" s="153">
        <v>11.1979572552805</v>
      </c>
      <c r="C190" s="153">
        <v>77.219739359639803</v>
      </c>
      <c r="D190" s="153">
        <v>21.384</v>
      </c>
      <c r="E190" s="153">
        <v>92.994</v>
      </c>
      <c r="F190" s="153">
        <v>99.207999999999998</v>
      </c>
      <c r="G190" s="153">
        <v>53.277999999999999</v>
      </c>
      <c r="H190" s="153">
        <v>18.861000000000001</v>
      </c>
      <c r="I190" s="153">
        <v>3.6779999999999999</v>
      </c>
      <c r="J190" s="153">
        <v>0.19700000000000001</v>
      </c>
    </row>
    <row r="191" spans="1:10" x14ac:dyDescent="0.25">
      <c r="A191" s="152" t="s">
        <v>291</v>
      </c>
      <c r="B191" s="153">
        <v>8.6097587233056103</v>
      </c>
      <c r="C191" s="153">
        <v>72.331908174177698</v>
      </c>
      <c r="D191" s="153">
        <v>20.388999999999999</v>
      </c>
      <c r="E191" s="153">
        <v>84.887</v>
      </c>
      <c r="F191" s="153">
        <v>104.95</v>
      </c>
      <c r="G191" s="153">
        <v>60.612000000000002</v>
      </c>
      <c r="H191" s="153">
        <v>21.896000000000001</v>
      </c>
      <c r="I191" s="153">
        <v>3.8340000000000001</v>
      </c>
      <c r="J191" s="153">
        <v>0.17199999999999999</v>
      </c>
    </row>
    <row r="192" spans="1:10" x14ac:dyDescent="0.25">
      <c r="A192" s="152" t="s">
        <v>292</v>
      </c>
      <c r="B192" s="153">
        <v>5.9813362371855501</v>
      </c>
      <c r="C192" s="153">
        <v>64.615836795193303</v>
      </c>
      <c r="D192" s="153">
        <v>14.789</v>
      </c>
      <c r="E192" s="153">
        <v>70.536000000000001</v>
      </c>
      <c r="F192" s="153">
        <v>98.968999999999994</v>
      </c>
      <c r="G192" s="153">
        <v>64.927999999999997</v>
      </c>
      <c r="H192" s="153">
        <v>23.835999999999999</v>
      </c>
      <c r="I192" s="153">
        <v>4.3470000000000004</v>
      </c>
      <c r="J192" s="153">
        <v>0.17499999999999999</v>
      </c>
    </row>
    <row r="193" spans="1:10" x14ac:dyDescent="0.25">
      <c r="A193" s="152" t="s">
        <v>293</v>
      </c>
      <c r="B193" s="153">
        <v>5.3986015255452804</v>
      </c>
      <c r="C193" s="153">
        <v>59.264927230802797</v>
      </c>
      <c r="D193" s="153">
        <v>13.346</v>
      </c>
      <c r="E193" s="153">
        <v>59.442</v>
      </c>
      <c r="F193" s="153">
        <v>94.626000000000005</v>
      </c>
      <c r="G193" s="153">
        <v>73.507999999999996</v>
      </c>
      <c r="H193" s="153">
        <v>29.335999999999999</v>
      </c>
      <c r="I193" s="153">
        <v>5.4390000000000001</v>
      </c>
      <c r="J193" s="153">
        <v>0.223</v>
      </c>
    </row>
    <row r="194" spans="1:10" x14ac:dyDescent="0.25">
      <c r="A194" s="152" t="s">
        <v>294</v>
      </c>
      <c r="B194" s="153">
        <v>4.5743157416639999</v>
      </c>
      <c r="C194" s="153">
        <v>51.662786514579103</v>
      </c>
      <c r="D194" s="153">
        <v>11.125999999999999</v>
      </c>
      <c r="E194" s="153">
        <v>50.584000000000003</v>
      </c>
      <c r="F194" s="153">
        <v>88.718999999999994</v>
      </c>
      <c r="G194" s="153">
        <v>84.62</v>
      </c>
      <c r="H194" s="153">
        <v>37.372999999999998</v>
      </c>
      <c r="I194" s="153">
        <v>7.085</v>
      </c>
      <c r="J194" s="153">
        <v>0.33300000000000002</v>
      </c>
    </row>
    <row r="195" spans="1:10" x14ac:dyDescent="0.25">
      <c r="A195" s="152" t="s">
        <v>295</v>
      </c>
      <c r="B195" s="153">
        <v>3.7578798551475301</v>
      </c>
      <c r="C195" s="153">
        <v>45.326650411710702</v>
      </c>
      <c r="D195" s="153">
        <v>8.5649999999999995</v>
      </c>
      <c r="E195" s="153">
        <v>44.451999999999998</v>
      </c>
      <c r="F195" s="153">
        <v>89.207999999999998</v>
      </c>
      <c r="G195" s="153">
        <v>94.611999999999995</v>
      </c>
      <c r="H195" s="153">
        <v>46.798000000000002</v>
      </c>
      <c r="I195" s="153">
        <v>9.0749999999999993</v>
      </c>
      <c r="J195" s="153">
        <v>0.51</v>
      </c>
    </row>
    <row r="196" spans="1:10" x14ac:dyDescent="0.25">
      <c r="A196" s="152" t="s">
        <v>296</v>
      </c>
      <c r="B196" s="153">
        <v>3.06889538875543</v>
      </c>
      <c r="C196" s="153">
        <v>41.859620421404003</v>
      </c>
      <c r="D196" s="153">
        <v>5.6</v>
      </c>
      <c r="E196" s="153">
        <v>32.704000000000001</v>
      </c>
      <c r="F196" s="153">
        <v>80.741</v>
      </c>
      <c r="G196" s="153">
        <v>109.328</v>
      </c>
      <c r="H196" s="153">
        <v>63.371000000000002</v>
      </c>
      <c r="I196" s="153">
        <v>12.865</v>
      </c>
      <c r="J196" s="153">
        <v>0.751</v>
      </c>
    </row>
    <row r="197" spans="1:10" x14ac:dyDescent="0.25">
      <c r="A197" s="152" t="s">
        <v>297</v>
      </c>
      <c r="B197" s="153">
        <v>2.6353380467787302</v>
      </c>
      <c r="C197" s="153">
        <v>38.707852697825601</v>
      </c>
      <c r="D197" s="153">
        <v>4.9029999999999996</v>
      </c>
      <c r="E197" s="153">
        <v>29.82</v>
      </c>
      <c r="F197" s="153">
        <v>79.426000000000002</v>
      </c>
      <c r="G197" s="153">
        <v>115.89700000000001</v>
      </c>
      <c r="H197" s="153">
        <v>70.143000000000001</v>
      </c>
      <c r="I197" s="153">
        <v>14.473000000000001</v>
      </c>
      <c r="J197" s="153">
        <v>0.85799999999999998</v>
      </c>
    </row>
    <row r="198" spans="1:10" x14ac:dyDescent="0.25">
      <c r="A198" s="152" t="s">
        <v>298</v>
      </c>
      <c r="B198" s="153">
        <v>2.3161649298901699</v>
      </c>
      <c r="C198" s="153">
        <v>35.843943266729497</v>
      </c>
      <c r="D198" s="153">
        <v>4.49</v>
      </c>
      <c r="E198" s="153">
        <v>28.131</v>
      </c>
      <c r="F198" s="153">
        <v>79.257000000000005</v>
      </c>
      <c r="G198" s="153">
        <v>120.789</v>
      </c>
      <c r="H198" s="153">
        <v>74.597999999999999</v>
      </c>
      <c r="I198" s="153">
        <v>15.532</v>
      </c>
      <c r="J198" s="153">
        <v>0.92300000000000004</v>
      </c>
    </row>
    <row r="199" spans="1:10" x14ac:dyDescent="0.25">
      <c r="A199" s="152" t="s">
        <v>299</v>
      </c>
      <c r="B199" s="153">
        <v>2.0744157722453198</v>
      </c>
      <c r="C199" s="153">
        <v>33.095445965680703</v>
      </c>
      <c r="D199" s="153">
        <v>4.3239999999999998</v>
      </c>
      <c r="E199" s="153">
        <v>27.64</v>
      </c>
      <c r="F199" s="153">
        <v>80.709000000000003</v>
      </c>
      <c r="G199" s="153">
        <v>124.666</v>
      </c>
      <c r="H199" s="153">
        <v>76.811999999999998</v>
      </c>
      <c r="I199" s="153">
        <v>16.009</v>
      </c>
      <c r="J199" s="153">
        <v>0.94</v>
      </c>
    </row>
    <row r="200" spans="1:10" x14ac:dyDescent="0.25">
      <c r="A200" s="152" t="s">
        <v>300</v>
      </c>
      <c r="B200" s="153">
        <v>1.88091267920043</v>
      </c>
      <c r="C200" s="153">
        <v>30.571152603720101</v>
      </c>
      <c r="D200" s="153">
        <v>4.399</v>
      </c>
      <c r="E200" s="153">
        <v>28.117999999999999</v>
      </c>
      <c r="F200" s="153">
        <v>82.102999999999994</v>
      </c>
      <c r="G200" s="153">
        <v>126.819</v>
      </c>
      <c r="H200" s="153">
        <v>78.138999999999996</v>
      </c>
      <c r="I200" s="153">
        <v>16.285</v>
      </c>
      <c r="J200" s="153">
        <v>0.95699999999999996</v>
      </c>
    </row>
    <row r="201" spans="1:10" x14ac:dyDescent="0.25">
      <c r="A201" s="152" t="s">
        <v>301</v>
      </c>
      <c r="B201" s="153">
        <v>1.7007396418251599</v>
      </c>
      <c r="C201" s="153">
        <v>28.100473208022098</v>
      </c>
      <c r="D201" s="153">
        <v>4.4619999999999997</v>
      </c>
      <c r="E201" s="153">
        <v>28.52</v>
      </c>
      <c r="F201" s="153">
        <v>83.278000000000006</v>
      </c>
      <c r="G201" s="153">
        <v>128.63399999999999</v>
      </c>
      <c r="H201" s="153">
        <v>79.257000000000005</v>
      </c>
      <c r="I201" s="153">
        <v>16.518999999999998</v>
      </c>
      <c r="J201" s="153">
        <v>0.97</v>
      </c>
    </row>
    <row r="202" spans="1:10" x14ac:dyDescent="0.25">
      <c r="A202" s="152" t="s">
        <v>302</v>
      </c>
      <c r="B202" s="153">
        <v>1.5471608995408801</v>
      </c>
      <c r="C202" s="153">
        <v>25.8632251804211</v>
      </c>
      <c r="D202" s="153">
        <v>4.5170000000000003</v>
      </c>
      <c r="E202" s="153">
        <v>28.872</v>
      </c>
      <c r="F202" s="153">
        <v>84.307000000000002</v>
      </c>
      <c r="G202" s="153">
        <v>130.22300000000001</v>
      </c>
      <c r="H202" s="153">
        <v>80.236000000000004</v>
      </c>
      <c r="I202" s="153">
        <v>16.722999999999999</v>
      </c>
      <c r="J202" s="153">
        <v>0.98199999999999998</v>
      </c>
    </row>
    <row r="203" spans="1:10" x14ac:dyDescent="0.25">
      <c r="A203" s="152" t="s">
        <v>303</v>
      </c>
      <c r="B203" s="153">
        <v>174.284441372614</v>
      </c>
      <c r="C203" s="153">
        <v>102.51381412467801</v>
      </c>
      <c r="D203" s="153">
        <v>46.143999999999998</v>
      </c>
      <c r="E203" s="153">
        <v>231.92599999999999</v>
      </c>
      <c r="F203" s="153">
        <v>288.71499999999997</v>
      </c>
      <c r="G203" s="153">
        <v>239.81399999999999</v>
      </c>
      <c r="H203" s="153">
        <v>173.28</v>
      </c>
      <c r="I203" s="153">
        <v>86.716999999999999</v>
      </c>
      <c r="J203" s="153">
        <v>32.003999999999998</v>
      </c>
    </row>
    <row r="204" spans="1:10" x14ac:dyDescent="0.25">
      <c r="A204" s="152" t="s">
        <v>304</v>
      </c>
      <c r="B204" s="153">
        <v>160.48300502303101</v>
      </c>
      <c r="C204" s="153">
        <v>90.611307583966607</v>
      </c>
      <c r="D204" s="153">
        <v>45.497999999999998</v>
      </c>
      <c r="E204" s="153">
        <v>228.41</v>
      </c>
      <c r="F204" s="153">
        <v>284.339</v>
      </c>
      <c r="G204" s="153">
        <v>236.179</v>
      </c>
      <c r="H204" s="153">
        <v>170.65299999999999</v>
      </c>
      <c r="I204" s="153">
        <v>85.402000000000001</v>
      </c>
      <c r="J204" s="153">
        <v>31.518999999999998</v>
      </c>
    </row>
    <row r="205" spans="1:10" x14ac:dyDescent="0.25">
      <c r="A205" s="152" t="s">
        <v>305</v>
      </c>
      <c r="B205" s="153">
        <v>147.52342796738699</v>
      </c>
      <c r="C205" s="153">
        <v>79.137516672314106</v>
      </c>
      <c r="D205" s="153">
        <v>41.703000000000003</v>
      </c>
      <c r="E205" s="153">
        <v>253.262</v>
      </c>
      <c r="F205" s="153">
        <v>296.21600000000001</v>
      </c>
      <c r="G205" s="153">
        <v>257.74799999999999</v>
      </c>
      <c r="H205" s="153">
        <v>161.57</v>
      </c>
      <c r="I205" s="153">
        <v>86.483000000000004</v>
      </c>
      <c r="J205" s="153">
        <v>30.417999999999999</v>
      </c>
    </row>
    <row r="206" spans="1:10" x14ac:dyDescent="0.25">
      <c r="A206" s="152" t="s">
        <v>306</v>
      </c>
      <c r="B206" s="153">
        <v>135.12613062958201</v>
      </c>
      <c r="C206" s="153">
        <v>69.869089037234701</v>
      </c>
      <c r="D206" s="153">
        <v>44.207999999999998</v>
      </c>
      <c r="E206" s="153">
        <v>227.227</v>
      </c>
      <c r="F206" s="153">
        <v>257.58699999999999</v>
      </c>
      <c r="G206" s="153">
        <v>230.28700000000001</v>
      </c>
      <c r="H206" s="153">
        <v>144.37799999999999</v>
      </c>
      <c r="I206" s="153">
        <v>61.994</v>
      </c>
      <c r="J206" s="153">
        <v>21.318999999999999</v>
      </c>
    </row>
    <row r="207" spans="1:10" x14ac:dyDescent="0.25">
      <c r="A207" s="152" t="s">
        <v>307</v>
      </c>
      <c r="B207" s="153">
        <v>125.480245689347</v>
      </c>
      <c r="C207" s="153">
        <v>63.762302459280498</v>
      </c>
      <c r="D207" s="153">
        <v>29.003</v>
      </c>
      <c r="E207" s="153">
        <v>224.76300000000001</v>
      </c>
      <c r="F207" s="153">
        <v>232.84299999999999</v>
      </c>
      <c r="G207" s="153">
        <v>184.00899999999999</v>
      </c>
      <c r="H207" s="153">
        <v>131.17599999999999</v>
      </c>
      <c r="I207" s="153">
        <v>46.887</v>
      </c>
      <c r="J207" s="153">
        <v>9.1189999999999998</v>
      </c>
    </row>
    <row r="208" spans="1:10" x14ac:dyDescent="0.25">
      <c r="A208" s="152" t="s">
        <v>308</v>
      </c>
      <c r="B208" s="153">
        <v>123.096119326159</v>
      </c>
      <c r="C208" s="153">
        <v>67.465817461610399</v>
      </c>
      <c r="D208" s="153">
        <v>18.562000000000001</v>
      </c>
      <c r="E208" s="153">
        <v>203.36699999999999</v>
      </c>
      <c r="F208" s="153">
        <v>225.21199999999999</v>
      </c>
      <c r="G208" s="153">
        <v>148.05600000000001</v>
      </c>
      <c r="H208" s="153">
        <v>88.84</v>
      </c>
      <c r="I208" s="153">
        <v>35.987000000000002</v>
      </c>
      <c r="J208" s="153">
        <v>4.7759999999999998</v>
      </c>
    </row>
    <row r="209" spans="1:10" x14ac:dyDescent="0.25">
      <c r="A209" s="152" t="s">
        <v>309</v>
      </c>
      <c r="B209" s="153">
        <v>119.533435864487</v>
      </c>
      <c r="C209" s="153">
        <v>70.136006465608503</v>
      </c>
      <c r="D209" s="153">
        <v>17.73</v>
      </c>
      <c r="E209" s="153">
        <v>188.999</v>
      </c>
      <c r="F209" s="153">
        <v>199.88</v>
      </c>
      <c r="G209" s="153">
        <v>119.462</v>
      </c>
      <c r="H209" s="153">
        <v>57.029000000000003</v>
      </c>
      <c r="I209" s="153">
        <v>21.015000000000001</v>
      </c>
      <c r="J209" s="153">
        <v>3.085</v>
      </c>
    </row>
    <row r="210" spans="1:10" x14ac:dyDescent="0.25">
      <c r="A210" s="152" t="s">
        <v>310</v>
      </c>
      <c r="B210" s="153">
        <v>111.08565749300701</v>
      </c>
      <c r="C210" s="153">
        <v>65.858019011483094</v>
      </c>
      <c r="D210" s="153">
        <v>23.677</v>
      </c>
      <c r="E210" s="153">
        <v>203.46899999999999</v>
      </c>
      <c r="F210" s="153">
        <v>198.667</v>
      </c>
      <c r="G210" s="153">
        <v>106.54900000000001</v>
      </c>
      <c r="H210" s="153">
        <v>43.832000000000001</v>
      </c>
      <c r="I210" s="153">
        <v>12.284000000000001</v>
      </c>
      <c r="J210" s="153">
        <v>1.522</v>
      </c>
    </row>
    <row r="211" spans="1:10" x14ac:dyDescent="0.25">
      <c r="A211" s="152" t="s">
        <v>311</v>
      </c>
      <c r="B211" s="153">
        <v>99.955901270455101</v>
      </c>
      <c r="C211" s="153">
        <v>117.595230670503</v>
      </c>
      <c r="D211" s="153">
        <v>37.531999999999996</v>
      </c>
      <c r="E211" s="153">
        <v>225.57300000000001</v>
      </c>
      <c r="F211" s="153">
        <v>180.114</v>
      </c>
      <c r="G211" s="153">
        <v>92.671999999999997</v>
      </c>
      <c r="H211" s="153">
        <v>35.200000000000003</v>
      </c>
      <c r="I211" s="153">
        <v>8.1319999999999997</v>
      </c>
      <c r="J211" s="153">
        <v>0.77700000000000002</v>
      </c>
    </row>
    <row r="212" spans="1:10" x14ac:dyDescent="0.25">
      <c r="A212" s="152" t="s">
        <v>312</v>
      </c>
      <c r="B212" s="153">
        <v>82.934824369605096</v>
      </c>
      <c r="C212" s="153">
        <v>114.359997634465</v>
      </c>
      <c r="D212" s="153">
        <v>41.390999999999998</v>
      </c>
      <c r="E212" s="153">
        <v>169.833</v>
      </c>
      <c r="F212" s="153">
        <v>128.38</v>
      </c>
      <c r="G212" s="153">
        <v>64.769000000000005</v>
      </c>
      <c r="H212" s="153">
        <v>28.265999999999998</v>
      </c>
      <c r="I212" s="153">
        <v>6.5339999999999998</v>
      </c>
      <c r="J212" s="153">
        <v>0.82699999999999996</v>
      </c>
    </row>
    <row r="213" spans="1:10" x14ac:dyDescent="0.25">
      <c r="A213" s="152" t="s">
        <v>313</v>
      </c>
      <c r="B213" s="153">
        <v>61.252312554046803</v>
      </c>
      <c r="C213" s="153">
        <v>120.647899443203</v>
      </c>
      <c r="D213" s="153">
        <v>34.340000000000003</v>
      </c>
      <c r="E213" s="153">
        <v>157.31200000000001</v>
      </c>
      <c r="F213" s="153">
        <v>117.776</v>
      </c>
      <c r="G213" s="153">
        <v>58.18</v>
      </c>
      <c r="H213" s="153">
        <v>24.611999999999998</v>
      </c>
      <c r="I213" s="153">
        <v>6.94</v>
      </c>
      <c r="J213" s="153">
        <v>0.84</v>
      </c>
    </row>
    <row r="214" spans="1:10" x14ac:dyDescent="0.25">
      <c r="A214" s="152" t="s">
        <v>314</v>
      </c>
      <c r="B214" s="153">
        <v>47.568825891643698</v>
      </c>
      <c r="C214" s="153">
        <v>91.8545213784884</v>
      </c>
      <c r="D214" s="153">
        <v>48.110999999999997</v>
      </c>
      <c r="E214" s="153">
        <v>176.77199999999999</v>
      </c>
      <c r="F214" s="153">
        <v>136.38999999999999</v>
      </c>
      <c r="G214" s="153">
        <v>61.795999999999999</v>
      </c>
      <c r="H214" s="153">
        <v>27.547999999999998</v>
      </c>
      <c r="I214" s="153">
        <v>6.1630000000000003</v>
      </c>
      <c r="J214" s="153">
        <v>0.76</v>
      </c>
    </row>
    <row r="215" spans="1:10" x14ac:dyDescent="0.25">
      <c r="A215" s="152" t="s">
        <v>315</v>
      </c>
      <c r="B215" s="153">
        <v>47.074850698625397</v>
      </c>
      <c r="C215" s="153">
        <v>87.722503613302607</v>
      </c>
      <c r="D215" s="153">
        <v>53.694000000000003</v>
      </c>
      <c r="E215" s="153">
        <v>179.15700000000001</v>
      </c>
      <c r="F215" s="153">
        <v>132.65100000000001</v>
      </c>
      <c r="G215" s="153">
        <v>62.104999999999997</v>
      </c>
      <c r="H215" s="153">
        <v>27.087</v>
      </c>
      <c r="I215" s="153">
        <v>5.2690000000000001</v>
      </c>
      <c r="J215" s="153">
        <v>0.61699999999999999</v>
      </c>
    </row>
    <row r="216" spans="1:10" x14ac:dyDescent="0.25">
      <c r="A216" s="152" t="s">
        <v>316</v>
      </c>
      <c r="B216" s="153">
        <v>43.190552133814997</v>
      </c>
      <c r="C216" s="153">
        <v>83.643201222689598</v>
      </c>
      <c r="D216" s="153">
        <v>65.86</v>
      </c>
      <c r="E216" s="153">
        <v>168.37</v>
      </c>
      <c r="F216" s="153">
        <v>124.845</v>
      </c>
      <c r="G216" s="153">
        <v>56.295000000000002</v>
      </c>
      <c r="H216" s="153">
        <v>25.241</v>
      </c>
      <c r="I216" s="153">
        <v>3.476</v>
      </c>
      <c r="J216" s="153">
        <v>0.373</v>
      </c>
    </row>
    <row r="217" spans="1:10" x14ac:dyDescent="0.25">
      <c r="A217" s="152" t="s">
        <v>317</v>
      </c>
      <c r="B217" s="153">
        <v>39.150493995343098</v>
      </c>
      <c r="C217" s="153">
        <v>81.143695612756105</v>
      </c>
      <c r="D217" s="153">
        <v>69.167000000000002</v>
      </c>
      <c r="E217" s="153">
        <v>159.82300000000001</v>
      </c>
      <c r="F217" s="153">
        <v>119.75</v>
      </c>
      <c r="G217" s="153">
        <v>53.695</v>
      </c>
      <c r="H217" s="153">
        <v>24.337</v>
      </c>
      <c r="I217" s="153">
        <v>2.907</v>
      </c>
      <c r="J217" s="153">
        <v>0.30099999999999999</v>
      </c>
    </row>
    <row r="218" spans="1:10" x14ac:dyDescent="0.25">
      <c r="A218" s="152" t="s">
        <v>318</v>
      </c>
      <c r="B218" s="153">
        <v>35.504950720905597</v>
      </c>
      <c r="C218" s="153">
        <v>78.691239775864801</v>
      </c>
      <c r="D218" s="153">
        <v>71.358000000000004</v>
      </c>
      <c r="E218" s="153">
        <v>152.05600000000001</v>
      </c>
      <c r="F218" s="153">
        <v>115.929</v>
      </c>
      <c r="G218" s="153">
        <v>52.134999999999998</v>
      </c>
      <c r="H218" s="153">
        <v>23.834</v>
      </c>
      <c r="I218" s="153">
        <v>2.5169999999999999</v>
      </c>
      <c r="J218" s="153">
        <v>0.251</v>
      </c>
    </row>
    <row r="219" spans="1:10" x14ac:dyDescent="0.25">
      <c r="A219" s="152" t="s">
        <v>319</v>
      </c>
      <c r="B219" s="153">
        <v>32.110849277304901</v>
      </c>
      <c r="C219" s="153">
        <v>76.103583814245496</v>
      </c>
      <c r="D219" s="153">
        <v>72.287999999999997</v>
      </c>
      <c r="E219" s="153">
        <v>144.81700000000001</v>
      </c>
      <c r="F219" s="153">
        <v>113.155</v>
      </c>
      <c r="G219" s="153">
        <v>51.484999999999999</v>
      </c>
      <c r="H219" s="153">
        <v>23.687000000000001</v>
      </c>
      <c r="I219" s="153">
        <v>2.2519999999999998</v>
      </c>
      <c r="J219" s="153">
        <v>0.216</v>
      </c>
    </row>
    <row r="220" spans="1:10" x14ac:dyDescent="0.25">
      <c r="A220" s="152" t="s">
        <v>320</v>
      </c>
      <c r="B220" s="153">
        <v>28.7072240239556</v>
      </c>
      <c r="C220" s="153">
        <v>73.651547189152893</v>
      </c>
      <c r="D220" s="153">
        <v>71.984999999999999</v>
      </c>
      <c r="E220" s="153">
        <v>138.161</v>
      </c>
      <c r="F220" s="153">
        <v>111.444</v>
      </c>
      <c r="G220" s="153">
        <v>51.752000000000002</v>
      </c>
      <c r="H220" s="153">
        <v>23.913</v>
      </c>
      <c r="I220" s="153">
        <v>2.089</v>
      </c>
      <c r="J220" s="153">
        <v>0.19600000000000001</v>
      </c>
    </row>
    <row r="221" spans="1:10" x14ac:dyDescent="0.25">
      <c r="A221" s="152" t="s">
        <v>321</v>
      </c>
      <c r="B221" s="153">
        <v>25.7675925601019</v>
      </c>
      <c r="C221" s="153">
        <v>70.849533514531799</v>
      </c>
      <c r="D221" s="153">
        <v>70.402000000000001</v>
      </c>
      <c r="E221" s="153">
        <v>131.887</v>
      </c>
      <c r="F221" s="153">
        <v>110.65900000000001</v>
      </c>
      <c r="G221" s="153">
        <v>52.9</v>
      </c>
      <c r="H221" s="153">
        <v>24.494</v>
      </c>
      <c r="I221" s="153">
        <v>2.0009999999999999</v>
      </c>
      <c r="J221" s="153">
        <v>0.17699999999999999</v>
      </c>
    </row>
    <row r="222" spans="1:10" x14ac:dyDescent="0.25">
      <c r="A222" s="152" t="s">
        <v>322</v>
      </c>
      <c r="B222" s="153">
        <v>23.348066783197201</v>
      </c>
      <c r="C222" s="153">
        <v>68.081313720299704</v>
      </c>
      <c r="D222" s="153">
        <v>67.655000000000001</v>
      </c>
      <c r="E222" s="153">
        <v>126.042</v>
      </c>
      <c r="F222" s="153">
        <v>110.855</v>
      </c>
      <c r="G222" s="153">
        <v>55.017000000000003</v>
      </c>
      <c r="H222" s="153">
        <v>25.474</v>
      </c>
      <c r="I222" s="153">
        <v>1.9870000000000001</v>
      </c>
      <c r="J222" s="153">
        <v>0.17</v>
      </c>
    </row>
    <row r="223" spans="1:10" x14ac:dyDescent="0.25">
      <c r="A223" s="152" t="s">
        <v>323</v>
      </c>
      <c r="B223" s="153">
        <v>97.987825376845905</v>
      </c>
      <c r="C223" s="153">
        <v>241.70830903465301</v>
      </c>
      <c r="D223" s="153">
        <v>84.078000000000003</v>
      </c>
      <c r="E223" s="153">
        <v>236.26900000000001</v>
      </c>
      <c r="F223" s="153">
        <v>191.68600000000001</v>
      </c>
      <c r="G223" s="153">
        <v>145.71899999999999</v>
      </c>
      <c r="H223" s="153">
        <v>106.67700000000001</v>
      </c>
      <c r="I223" s="153">
        <v>39.341999999999999</v>
      </c>
      <c r="J223" s="153">
        <v>6.2290000000000001</v>
      </c>
    </row>
    <row r="224" spans="1:10" x14ac:dyDescent="0.25">
      <c r="A224" s="152" t="s">
        <v>324</v>
      </c>
      <c r="B224" s="153">
        <v>81.716380424968406</v>
      </c>
      <c r="C224" s="153">
        <v>225.843036973783</v>
      </c>
      <c r="D224" s="153">
        <v>89.475999999999999</v>
      </c>
      <c r="E224" s="153">
        <v>251.43600000000001</v>
      </c>
      <c r="F224" s="153">
        <v>203.99299999999999</v>
      </c>
      <c r="G224" s="153">
        <v>155.07300000000001</v>
      </c>
      <c r="H224" s="153">
        <v>113.526</v>
      </c>
      <c r="I224" s="153">
        <v>41.866999999999997</v>
      </c>
      <c r="J224" s="153">
        <v>6.6289999999999996</v>
      </c>
    </row>
    <row r="225" spans="1:10" x14ac:dyDescent="0.25">
      <c r="A225" s="152" t="s">
        <v>325</v>
      </c>
      <c r="B225" s="153">
        <v>68.081409033068496</v>
      </c>
      <c r="C225" s="153">
        <v>211.13248269793701</v>
      </c>
      <c r="D225" s="153">
        <v>93.42</v>
      </c>
      <c r="E225" s="153">
        <v>262.52100000000002</v>
      </c>
      <c r="F225" s="153">
        <v>212.98500000000001</v>
      </c>
      <c r="G225" s="153">
        <v>161.91</v>
      </c>
      <c r="H225" s="153">
        <v>118.53</v>
      </c>
      <c r="I225" s="153">
        <v>43.713000000000001</v>
      </c>
      <c r="J225" s="153">
        <v>6.9210000000000003</v>
      </c>
    </row>
    <row r="226" spans="1:10" x14ac:dyDescent="0.25">
      <c r="A226" s="152" t="s">
        <v>326</v>
      </c>
      <c r="B226" s="153">
        <v>56.669722841219297</v>
      </c>
      <c r="C226" s="153">
        <v>197.48472736140801</v>
      </c>
      <c r="D226" s="153">
        <v>74.228999999999999</v>
      </c>
      <c r="E226" s="153">
        <v>208.59399999999999</v>
      </c>
      <c r="F226" s="153">
        <v>169.233</v>
      </c>
      <c r="G226" s="153">
        <v>128.65</v>
      </c>
      <c r="H226" s="153">
        <v>94.180999999999997</v>
      </c>
      <c r="I226" s="153">
        <v>34.734000000000002</v>
      </c>
      <c r="J226" s="153">
        <v>5.4989999999999997</v>
      </c>
    </row>
    <row r="227" spans="1:10" x14ac:dyDescent="0.25">
      <c r="A227" s="152" t="s">
        <v>327</v>
      </c>
      <c r="B227" s="153">
        <v>47.132022814829597</v>
      </c>
      <c r="C227" s="153">
        <v>184.81478373938501</v>
      </c>
      <c r="D227" s="153">
        <v>84.683000000000007</v>
      </c>
      <c r="E227" s="153">
        <v>183.40600000000001</v>
      </c>
      <c r="F227" s="153">
        <v>181.60900000000001</v>
      </c>
      <c r="G227" s="153">
        <v>131.58000000000001</v>
      </c>
      <c r="H227" s="153">
        <v>85.1</v>
      </c>
      <c r="I227" s="153">
        <v>33.450000000000003</v>
      </c>
      <c r="J227" s="153">
        <v>7.5119999999999996</v>
      </c>
    </row>
    <row r="228" spans="1:10" x14ac:dyDescent="0.25">
      <c r="A228" s="152" t="s">
        <v>328</v>
      </c>
      <c r="B228" s="153">
        <v>39.171592025513803</v>
      </c>
      <c r="C228" s="153">
        <v>173.04445385491599</v>
      </c>
      <c r="D228" s="153">
        <v>91.46</v>
      </c>
      <c r="E228" s="153">
        <v>162.96899999999999</v>
      </c>
      <c r="F228" s="153">
        <v>146.571</v>
      </c>
      <c r="G228" s="153">
        <v>109.401</v>
      </c>
      <c r="H228" s="153">
        <v>56.411000000000001</v>
      </c>
      <c r="I228" s="153">
        <v>21.64</v>
      </c>
      <c r="J228" s="153">
        <v>2.488</v>
      </c>
    </row>
    <row r="229" spans="1:10" x14ac:dyDescent="0.25">
      <c r="A229" s="152" t="s">
        <v>329</v>
      </c>
      <c r="B229" s="153">
        <v>32.536173291746202</v>
      </c>
      <c r="C229" s="153">
        <v>162.10203531748499</v>
      </c>
      <c r="D229" s="153">
        <v>85.646000000000001</v>
      </c>
      <c r="E229" s="153">
        <v>167.858</v>
      </c>
      <c r="F229" s="153">
        <v>165.589</v>
      </c>
      <c r="G229" s="153">
        <v>117.857</v>
      </c>
      <c r="H229" s="153">
        <v>51.427999999999997</v>
      </c>
      <c r="I229" s="153">
        <v>18.119</v>
      </c>
      <c r="J229" s="153">
        <v>3.5630000000000002</v>
      </c>
    </row>
    <row r="230" spans="1:10" x14ac:dyDescent="0.25">
      <c r="A230" s="152" t="s">
        <v>330</v>
      </c>
      <c r="B230" s="153">
        <v>27.011603594709399</v>
      </c>
      <c r="C230" s="153">
        <v>151.921937498277</v>
      </c>
      <c r="D230" s="153">
        <v>69.790000000000006</v>
      </c>
      <c r="E230" s="153">
        <v>140.99100000000001</v>
      </c>
      <c r="F230" s="153">
        <v>145.29900000000001</v>
      </c>
      <c r="G230" s="153">
        <v>107.45</v>
      </c>
      <c r="H230" s="153">
        <v>53.192</v>
      </c>
      <c r="I230" s="153">
        <v>11.648</v>
      </c>
      <c r="J230" s="153">
        <v>1.59</v>
      </c>
    </row>
    <row r="231" spans="1:10" x14ac:dyDescent="0.25">
      <c r="A231" s="152" t="s">
        <v>331</v>
      </c>
      <c r="B231" s="153">
        <v>23.229699069409001</v>
      </c>
      <c r="C231" s="153">
        <v>146.55144279184299</v>
      </c>
      <c r="D231" s="153">
        <v>69.58</v>
      </c>
      <c r="E231" s="153">
        <v>136.77000000000001</v>
      </c>
      <c r="F231" s="153">
        <v>132.392</v>
      </c>
      <c r="G231" s="153">
        <v>113.691</v>
      </c>
      <c r="H231" s="153">
        <v>60.29</v>
      </c>
      <c r="I231" s="153">
        <v>13.04</v>
      </c>
      <c r="J231" s="153">
        <v>1.7569999999999999</v>
      </c>
    </row>
    <row r="232" spans="1:10" x14ac:dyDescent="0.25">
      <c r="A232" s="152" t="s">
        <v>332</v>
      </c>
      <c r="B232" s="153">
        <v>21.387708002063999</v>
      </c>
      <c r="C232" s="153">
        <v>145.82215704606699</v>
      </c>
      <c r="D232" s="153">
        <v>61.902000000000001</v>
      </c>
      <c r="E232" s="153">
        <v>118.6</v>
      </c>
      <c r="F232" s="153">
        <v>125.09399999999999</v>
      </c>
      <c r="G232" s="153">
        <v>95.628</v>
      </c>
      <c r="H232" s="153">
        <v>50.701999999999998</v>
      </c>
      <c r="I232" s="153">
        <v>11.773</v>
      </c>
      <c r="J232" s="153">
        <v>1.8009999999999999</v>
      </c>
    </row>
    <row r="233" spans="1:10" x14ac:dyDescent="0.25">
      <c r="A233" s="152" t="s">
        <v>333</v>
      </c>
      <c r="B233" s="153">
        <v>17.479021576074398</v>
      </c>
      <c r="C233" s="153">
        <v>138.852616604335</v>
      </c>
      <c r="D233" s="153">
        <v>43.991</v>
      </c>
      <c r="E233" s="153">
        <v>90.661000000000001</v>
      </c>
      <c r="F233" s="153">
        <v>99.617999999999995</v>
      </c>
      <c r="G233" s="153">
        <v>82.361000000000004</v>
      </c>
      <c r="H233" s="153">
        <v>45.308</v>
      </c>
      <c r="I233" s="153">
        <v>9.9160000000000004</v>
      </c>
      <c r="J233" s="153">
        <v>1.2050000000000001</v>
      </c>
    </row>
    <row r="234" spans="1:10" x14ac:dyDescent="0.25">
      <c r="A234" s="152" t="s">
        <v>334</v>
      </c>
      <c r="B234" s="153">
        <v>14.9465836341653</v>
      </c>
      <c r="C234" s="153">
        <v>132.381689649604</v>
      </c>
      <c r="D234" s="153">
        <v>39.414999999999999</v>
      </c>
      <c r="E234" s="153">
        <v>91.137</v>
      </c>
      <c r="F234" s="153">
        <v>101.809</v>
      </c>
      <c r="G234" s="153">
        <v>87.242000000000004</v>
      </c>
      <c r="H234" s="153">
        <v>50.143000000000001</v>
      </c>
      <c r="I234" s="153">
        <v>10.477</v>
      </c>
      <c r="J234" s="153">
        <v>1.2969999999999999</v>
      </c>
    </row>
    <row r="235" spans="1:10" x14ac:dyDescent="0.25">
      <c r="A235" s="152" t="s">
        <v>335</v>
      </c>
      <c r="B235" s="153">
        <v>13.305306942122</v>
      </c>
      <c r="C235" s="153">
        <v>122.43054411228501</v>
      </c>
      <c r="D235" s="153">
        <v>34.18</v>
      </c>
      <c r="E235" s="153">
        <v>84.281999999999996</v>
      </c>
      <c r="F235" s="153">
        <v>99.103999999999999</v>
      </c>
      <c r="G235" s="153">
        <v>88.009</v>
      </c>
      <c r="H235" s="153">
        <v>60.158000000000001</v>
      </c>
      <c r="I235" s="153">
        <v>10.6</v>
      </c>
      <c r="J235" s="153">
        <v>1.3069999999999999</v>
      </c>
    </row>
    <row r="236" spans="1:10" x14ac:dyDescent="0.25">
      <c r="A236" s="152" t="s">
        <v>336</v>
      </c>
      <c r="B236" s="153">
        <v>11.4696215035327</v>
      </c>
      <c r="C236" s="153">
        <v>115.83208454566</v>
      </c>
      <c r="D236" s="153">
        <v>25.045000000000002</v>
      </c>
      <c r="E236" s="153">
        <v>73.926000000000002</v>
      </c>
      <c r="F236" s="153">
        <v>94.281999999999996</v>
      </c>
      <c r="G236" s="153">
        <v>89.504000000000005</v>
      </c>
      <c r="H236" s="153">
        <v>71.382999999999996</v>
      </c>
      <c r="I236" s="153">
        <v>10.641999999999999</v>
      </c>
      <c r="J236" s="153">
        <v>1.3180000000000001</v>
      </c>
    </row>
    <row r="237" spans="1:10" x14ac:dyDescent="0.25">
      <c r="A237" s="152" t="s">
        <v>337</v>
      </c>
      <c r="B237" s="153">
        <v>10.0706444393449</v>
      </c>
      <c r="C237" s="153">
        <v>108.29285266285601</v>
      </c>
      <c r="D237" s="153">
        <v>21.334</v>
      </c>
      <c r="E237" s="153">
        <v>68.724000000000004</v>
      </c>
      <c r="F237" s="153">
        <v>92.177999999999997</v>
      </c>
      <c r="G237" s="153">
        <v>90.197999999999993</v>
      </c>
      <c r="H237" s="153">
        <v>74.513999999999996</v>
      </c>
      <c r="I237" s="153">
        <v>10.529</v>
      </c>
      <c r="J237" s="153">
        <v>1.2629999999999999</v>
      </c>
    </row>
    <row r="238" spans="1:10" x14ac:dyDescent="0.25">
      <c r="A238" s="152" t="s">
        <v>338</v>
      </c>
      <c r="B238" s="153">
        <v>8.9984413176055202</v>
      </c>
      <c r="C238" s="153">
        <v>101.54311783839201</v>
      </c>
      <c r="D238" s="153">
        <v>18.343</v>
      </c>
      <c r="E238" s="153">
        <v>64.366</v>
      </c>
      <c r="F238" s="153">
        <v>91.391000000000005</v>
      </c>
      <c r="G238" s="153">
        <v>91.975999999999999</v>
      </c>
      <c r="H238" s="153">
        <v>76.652000000000001</v>
      </c>
      <c r="I238" s="153">
        <v>10.458</v>
      </c>
      <c r="J238" s="153">
        <v>1.194</v>
      </c>
    </row>
    <row r="239" spans="1:10" x14ac:dyDescent="0.25">
      <c r="A239" s="152" t="s">
        <v>339</v>
      </c>
      <c r="B239" s="153">
        <v>8.2679122823965407</v>
      </c>
      <c r="C239" s="153">
        <v>95.339589839325399</v>
      </c>
      <c r="D239" s="153">
        <v>15.87</v>
      </c>
      <c r="E239" s="153">
        <v>60.540999999999997</v>
      </c>
      <c r="F239" s="153">
        <v>91.61</v>
      </c>
      <c r="G239" s="153">
        <v>94.593999999999994</v>
      </c>
      <c r="H239" s="153">
        <v>77.519000000000005</v>
      </c>
      <c r="I239" s="153">
        <v>10.401999999999999</v>
      </c>
      <c r="J239" s="153">
        <v>1.1040000000000001</v>
      </c>
    </row>
    <row r="240" spans="1:10" x14ac:dyDescent="0.25">
      <c r="A240" s="152" t="s">
        <v>340</v>
      </c>
      <c r="B240" s="153">
        <v>7.5690252148007398</v>
      </c>
      <c r="C240" s="153">
        <v>89.075096461505396</v>
      </c>
      <c r="D240" s="153">
        <v>13.808</v>
      </c>
      <c r="E240" s="153">
        <v>57.131</v>
      </c>
      <c r="F240" s="153">
        <v>92.706000000000003</v>
      </c>
      <c r="G240" s="153">
        <v>98.004999999999995</v>
      </c>
      <c r="H240" s="153">
        <v>77.025999999999996</v>
      </c>
      <c r="I240" s="153">
        <v>10.343</v>
      </c>
      <c r="J240" s="153">
        <v>1.0009999999999999</v>
      </c>
    </row>
    <row r="241" spans="1:10" x14ac:dyDescent="0.25">
      <c r="A241" s="152" t="s">
        <v>341</v>
      </c>
      <c r="B241" s="153">
        <v>6.9350301262910401</v>
      </c>
      <c r="C241" s="153">
        <v>83.510016310809803</v>
      </c>
      <c r="D241" s="153">
        <v>12.081</v>
      </c>
      <c r="E241" s="153">
        <v>54.098999999999997</v>
      </c>
      <c r="F241" s="153">
        <v>94.744</v>
      </c>
      <c r="G241" s="153">
        <v>102.3</v>
      </c>
      <c r="H241" s="153">
        <v>75.257000000000005</v>
      </c>
      <c r="I241" s="153">
        <v>10.287000000000001</v>
      </c>
      <c r="J241" s="153">
        <v>0.89200000000000002</v>
      </c>
    </row>
    <row r="242" spans="1:10" x14ac:dyDescent="0.25">
      <c r="A242" s="152" t="s">
        <v>342</v>
      </c>
      <c r="B242" s="153">
        <v>6.3466055005976196</v>
      </c>
      <c r="C242" s="153">
        <v>77.894702016906706</v>
      </c>
      <c r="D242" s="153">
        <v>10.609</v>
      </c>
      <c r="E242" s="153">
        <v>51.280999999999999</v>
      </c>
      <c r="F242" s="153">
        <v>97.5</v>
      </c>
      <c r="G242" s="153">
        <v>107.277</v>
      </c>
      <c r="H242" s="153">
        <v>72.146000000000001</v>
      </c>
      <c r="I242" s="153">
        <v>10.210000000000001</v>
      </c>
      <c r="J242" s="153">
        <v>0.77700000000000002</v>
      </c>
    </row>
    <row r="243" spans="1:10" x14ac:dyDescent="0.25">
      <c r="A243" s="152" t="s">
        <v>343</v>
      </c>
      <c r="B243" s="153">
        <v>268.27754937637599</v>
      </c>
      <c r="C243" s="153">
        <v>330.77657924510498</v>
      </c>
      <c r="D243" s="153">
        <v>86.957999999999998</v>
      </c>
      <c r="E243" s="153">
        <v>322.26499999999999</v>
      </c>
      <c r="F243" s="153">
        <v>353.30900000000003</v>
      </c>
      <c r="G243" s="153">
        <v>277.27999999999997</v>
      </c>
      <c r="H243" s="153">
        <v>203.99799999999999</v>
      </c>
      <c r="I243" s="153">
        <v>111.883</v>
      </c>
      <c r="J243" s="153">
        <v>38.307000000000002</v>
      </c>
    </row>
    <row r="244" spans="1:10" x14ac:dyDescent="0.25">
      <c r="A244" s="152" t="s">
        <v>344</v>
      </c>
      <c r="B244" s="153">
        <v>228.65538671063501</v>
      </c>
      <c r="C244" s="153">
        <v>263.329677060535</v>
      </c>
      <c r="D244" s="153">
        <v>86.957999999999998</v>
      </c>
      <c r="E244" s="153">
        <v>322.26499999999999</v>
      </c>
      <c r="F244" s="153">
        <v>353.30900000000003</v>
      </c>
      <c r="G244" s="153">
        <v>277.27999999999997</v>
      </c>
      <c r="H244" s="153">
        <v>203.99799999999999</v>
      </c>
      <c r="I244" s="153">
        <v>111.883</v>
      </c>
      <c r="J244" s="153">
        <v>38.307000000000002</v>
      </c>
    </row>
    <row r="245" spans="1:10" x14ac:dyDescent="0.25">
      <c r="A245" s="152" t="s">
        <v>345</v>
      </c>
      <c r="B245" s="153">
        <v>160.27866571732</v>
      </c>
      <c r="C245" s="153">
        <v>213.968831426516</v>
      </c>
      <c r="D245" s="153">
        <v>89.515000000000001</v>
      </c>
      <c r="E245" s="153">
        <v>331.74400000000003</v>
      </c>
      <c r="F245" s="153">
        <v>363.7</v>
      </c>
      <c r="G245" s="153">
        <v>285.43599999999998</v>
      </c>
      <c r="H245" s="153">
        <v>209.99799999999999</v>
      </c>
      <c r="I245" s="153">
        <v>115.173</v>
      </c>
      <c r="J245" s="153">
        <v>39.433999999999997</v>
      </c>
    </row>
    <row r="246" spans="1:10" x14ac:dyDescent="0.25">
      <c r="A246" s="152" t="s">
        <v>346</v>
      </c>
      <c r="B246" s="153">
        <v>102.444664000291</v>
      </c>
      <c r="C246" s="153">
        <v>178.07855124790501</v>
      </c>
      <c r="D246" s="153">
        <v>86.957999999999998</v>
      </c>
      <c r="E246" s="153">
        <v>322.26499999999999</v>
      </c>
      <c r="F246" s="153">
        <v>353.30900000000003</v>
      </c>
      <c r="G246" s="153">
        <v>277.27999999999997</v>
      </c>
      <c r="H246" s="153">
        <v>203.99799999999999</v>
      </c>
      <c r="I246" s="153">
        <v>111.883</v>
      </c>
      <c r="J246" s="153">
        <v>38.307000000000002</v>
      </c>
    </row>
    <row r="247" spans="1:10" x14ac:dyDescent="0.25">
      <c r="A247" s="152" t="s">
        <v>347</v>
      </c>
      <c r="B247" s="153">
        <v>64.444904809519699</v>
      </c>
      <c r="C247" s="153">
        <v>151.63918292063599</v>
      </c>
      <c r="D247" s="153">
        <v>74.17</v>
      </c>
      <c r="E247" s="153">
        <v>274.87299999999999</v>
      </c>
      <c r="F247" s="153">
        <v>301.35199999999998</v>
      </c>
      <c r="G247" s="153">
        <v>236.50399999999999</v>
      </c>
      <c r="H247" s="153">
        <v>173.99799999999999</v>
      </c>
      <c r="I247" s="153">
        <v>95.429000000000002</v>
      </c>
      <c r="J247" s="153">
        <v>32.673999999999999</v>
      </c>
    </row>
    <row r="248" spans="1:10" x14ac:dyDescent="0.25">
      <c r="A248" s="152" t="s">
        <v>348</v>
      </c>
      <c r="B248" s="153">
        <v>40.336626066064298</v>
      </c>
      <c r="C248" s="153">
        <v>131.72308641690401</v>
      </c>
      <c r="D248" s="153">
        <v>65.224999999999994</v>
      </c>
      <c r="E248" s="153">
        <v>241.721</v>
      </c>
      <c r="F248" s="153">
        <v>265.00799999999998</v>
      </c>
      <c r="G248" s="153">
        <v>207.98</v>
      </c>
      <c r="H248" s="153">
        <v>153.01300000000001</v>
      </c>
      <c r="I248" s="153">
        <v>83.92</v>
      </c>
      <c r="J248" s="153">
        <v>28.733000000000001</v>
      </c>
    </row>
    <row r="249" spans="1:10" x14ac:dyDescent="0.25">
      <c r="A249" s="152" t="s">
        <v>349</v>
      </c>
      <c r="B249" s="153">
        <v>26.719888852117599</v>
      </c>
      <c r="C249" s="153">
        <v>116.430724929934</v>
      </c>
      <c r="D249" s="153">
        <v>51.648000000000003</v>
      </c>
      <c r="E249" s="153">
        <v>211.179</v>
      </c>
      <c r="F249" s="153">
        <v>236.50299999999999</v>
      </c>
      <c r="G249" s="153">
        <v>186.19</v>
      </c>
      <c r="H249" s="153">
        <v>135.69900000000001</v>
      </c>
      <c r="I249" s="153">
        <v>77.5</v>
      </c>
      <c r="J249" s="153">
        <v>27.881</v>
      </c>
    </row>
    <row r="250" spans="1:10" x14ac:dyDescent="0.25">
      <c r="A250" s="152" t="s">
        <v>350</v>
      </c>
      <c r="B250" s="153">
        <v>21.077052388440201</v>
      </c>
      <c r="C250" s="153">
        <v>104.391083219885</v>
      </c>
      <c r="D250" s="153">
        <v>32.542000000000002</v>
      </c>
      <c r="E250" s="153">
        <v>176.38900000000001</v>
      </c>
      <c r="F250" s="153">
        <v>217.703</v>
      </c>
      <c r="G250" s="153">
        <v>175.53899999999999</v>
      </c>
      <c r="H250" s="153">
        <v>121.602</v>
      </c>
      <c r="I250" s="153">
        <v>67.459000000000003</v>
      </c>
      <c r="J250" s="153">
        <v>24.765999999999998</v>
      </c>
    </row>
    <row r="251" spans="1:10" x14ac:dyDescent="0.25">
      <c r="A251" s="152" t="s">
        <v>351</v>
      </c>
      <c r="B251" s="153">
        <v>18.5789430655229</v>
      </c>
      <c r="C251" s="153">
        <v>93.913926511214399</v>
      </c>
      <c r="D251" s="153">
        <v>22.32</v>
      </c>
      <c r="E251" s="153">
        <v>137.95400000000001</v>
      </c>
      <c r="F251" s="153">
        <v>187.744</v>
      </c>
      <c r="G251" s="153">
        <v>160.19200000000001</v>
      </c>
      <c r="H251" s="153">
        <v>107.79</v>
      </c>
      <c r="I251" s="153">
        <v>49.531999999999996</v>
      </c>
      <c r="J251" s="153">
        <v>14.747999999999999</v>
      </c>
    </row>
    <row r="252" spans="1:10" x14ac:dyDescent="0.25">
      <c r="A252" s="152" t="s">
        <v>352</v>
      </c>
      <c r="B252" s="153">
        <v>13.8984429142791</v>
      </c>
      <c r="C252" s="153">
        <v>84.022778154959397</v>
      </c>
      <c r="D252" s="153">
        <v>18.277000000000001</v>
      </c>
      <c r="E252" s="153">
        <v>116.04300000000001</v>
      </c>
      <c r="F252" s="153">
        <v>160.68299999999999</v>
      </c>
      <c r="G252" s="153">
        <v>140.03899999999999</v>
      </c>
      <c r="H252" s="153">
        <v>94.033000000000001</v>
      </c>
      <c r="I252" s="153">
        <v>37.128999999999998</v>
      </c>
      <c r="J252" s="153">
        <v>8.016</v>
      </c>
    </row>
    <row r="253" spans="1:10" x14ac:dyDescent="0.25">
      <c r="A253" s="152" t="s">
        <v>353</v>
      </c>
      <c r="B253" s="153">
        <v>11.7960350610866</v>
      </c>
      <c r="C253" s="153">
        <v>74.573228218144095</v>
      </c>
      <c r="D253" s="153">
        <v>16.942</v>
      </c>
      <c r="E253" s="153">
        <v>111.83</v>
      </c>
      <c r="F253" s="153">
        <v>154.893</v>
      </c>
      <c r="G253" s="153">
        <v>127.681</v>
      </c>
      <c r="H253" s="153">
        <v>86.191000000000003</v>
      </c>
      <c r="I253" s="153">
        <v>32.353000000000002</v>
      </c>
      <c r="J253" s="153">
        <v>5.05</v>
      </c>
    </row>
    <row r="254" spans="1:10" x14ac:dyDescent="0.25">
      <c r="A254" s="152" t="s">
        <v>354</v>
      </c>
      <c r="B254" s="153">
        <v>10.6371560922813</v>
      </c>
      <c r="C254" s="153">
        <v>65.828638932364797</v>
      </c>
      <c r="D254" s="153">
        <v>14.683</v>
      </c>
      <c r="E254" s="153">
        <v>97.233000000000004</v>
      </c>
      <c r="F254" s="153">
        <v>131.67500000000001</v>
      </c>
      <c r="G254" s="153">
        <v>106.23699999999999</v>
      </c>
      <c r="H254" s="153">
        <v>68.141000000000005</v>
      </c>
      <c r="I254" s="153">
        <v>25.536000000000001</v>
      </c>
      <c r="J254" s="153">
        <v>3.3149999999999999</v>
      </c>
    </row>
    <row r="255" spans="1:10" x14ac:dyDescent="0.25">
      <c r="A255" s="152" t="s">
        <v>355</v>
      </c>
      <c r="B255" s="153">
        <v>9.2765342661033099</v>
      </c>
      <c r="C255" s="153">
        <v>61.4362077400978</v>
      </c>
      <c r="D255" s="153">
        <v>13.785</v>
      </c>
      <c r="E255" s="153">
        <v>91.292000000000002</v>
      </c>
      <c r="F255" s="153">
        <v>116.069</v>
      </c>
      <c r="G255" s="153">
        <v>89.944999999999993</v>
      </c>
      <c r="H255" s="153">
        <v>68.302000000000007</v>
      </c>
      <c r="I255" s="153">
        <v>31.07</v>
      </c>
      <c r="J255" s="153">
        <v>9.0570000000000004</v>
      </c>
    </row>
    <row r="256" spans="1:10" x14ac:dyDescent="0.25">
      <c r="A256" s="152" t="s">
        <v>356</v>
      </c>
      <c r="B256" s="153">
        <v>8.0990977037081997</v>
      </c>
      <c r="C256" s="153">
        <v>57.495550522216099</v>
      </c>
      <c r="D256" s="153">
        <v>13.179</v>
      </c>
      <c r="E256" s="153">
        <v>87.245999999999995</v>
      </c>
      <c r="F256" s="153">
        <v>103.983</v>
      </c>
      <c r="G256" s="153">
        <v>76.721999999999994</v>
      </c>
      <c r="H256" s="153">
        <v>64.156000000000006</v>
      </c>
      <c r="I256" s="153">
        <v>33.962000000000003</v>
      </c>
      <c r="J256" s="153">
        <v>16.532</v>
      </c>
    </row>
    <row r="257" spans="1:10" x14ac:dyDescent="0.25">
      <c r="A257" s="152" t="s">
        <v>357</v>
      </c>
      <c r="B257" s="153">
        <v>7.1475527938647003</v>
      </c>
      <c r="C257" s="153">
        <v>54.281451198105898</v>
      </c>
      <c r="D257" s="153">
        <v>12.445</v>
      </c>
      <c r="E257" s="153">
        <v>82.319000000000003</v>
      </c>
      <c r="F257" s="153">
        <v>96.507999999999996</v>
      </c>
      <c r="G257" s="153">
        <v>70.260000000000005</v>
      </c>
      <c r="H257" s="153">
        <v>60.552999999999997</v>
      </c>
      <c r="I257" s="153">
        <v>33.566000000000003</v>
      </c>
      <c r="J257" s="153">
        <v>19.428999999999998</v>
      </c>
    </row>
    <row r="258" spans="1:10" x14ac:dyDescent="0.25">
      <c r="A258" s="152" t="s">
        <v>358</v>
      </c>
      <c r="B258" s="153">
        <v>6.3080786584934803</v>
      </c>
      <c r="C258" s="153">
        <v>51.241454486737702</v>
      </c>
      <c r="D258" s="153">
        <v>11.821999999999999</v>
      </c>
      <c r="E258" s="153">
        <v>78.081000000000003</v>
      </c>
      <c r="F258" s="153">
        <v>91.051000000000002</v>
      </c>
      <c r="G258" s="153">
        <v>65.909000000000006</v>
      </c>
      <c r="H258" s="153">
        <v>57.654000000000003</v>
      </c>
      <c r="I258" s="153">
        <v>32.908999999999999</v>
      </c>
      <c r="J258" s="153">
        <v>21.454000000000001</v>
      </c>
    </row>
    <row r="259" spans="1:10" x14ac:dyDescent="0.25">
      <c r="A259" s="152" t="s">
        <v>359</v>
      </c>
      <c r="B259" s="153">
        <v>5.6812966366242001</v>
      </c>
      <c r="C259" s="153">
        <v>48.557365904791098</v>
      </c>
      <c r="D259" s="153">
        <v>11.321999999999999</v>
      </c>
      <c r="E259" s="153">
        <v>74.587999999999994</v>
      </c>
      <c r="F259" s="153">
        <v>87.492000000000004</v>
      </c>
      <c r="G259" s="153">
        <v>63.469000000000001</v>
      </c>
      <c r="H259" s="153">
        <v>55.625999999999998</v>
      </c>
      <c r="I259" s="153">
        <v>32.063000000000002</v>
      </c>
      <c r="J259" s="153">
        <v>22.3</v>
      </c>
    </row>
    <row r="260" spans="1:10" x14ac:dyDescent="0.25">
      <c r="A260" s="152" t="s">
        <v>360</v>
      </c>
      <c r="B260" s="153">
        <v>5.1279347790183003</v>
      </c>
      <c r="C260" s="153">
        <v>46.185499916045799</v>
      </c>
      <c r="D260" s="153">
        <v>10.923999999999999</v>
      </c>
      <c r="E260" s="153">
        <v>71.978999999999999</v>
      </c>
      <c r="F260" s="153">
        <v>85.93</v>
      </c>
      <c r="G260" s="153">
        <v>62.963000000000001</v>
      </c>
      <c r="H260" s="153">
        <v>54.451000000000001</v>
      </c>
      <c r="I260" s="153">
        <v>31.138999999999999</v>
      </c>
      <c r="J260" s="153">
        <v>21.853999999999999</v>
      </c>
    </row>
    <row r="261" spans="1:10" x14ac:dyDescent="0.25">
      <c r="A261" s="152" t="s">
        <v>361</v>
      </c>
      <c r="B261" s="153">
        <v>4.67371106789916</v>
      </c>
      <c r="C261" s="153">
        <v>43.866906158857603</v>
      </c>
      <c r="D261" s="153">
        <v>10.651999999999999</v>
      </c>
      <c r="E261" s="153">
        <v>70.34</v>
      </c>
      <c r="F261" s="153">
        <v>86.090999999999994</v>
      </c>
      <c r="G261" s="153">
        <v>64.122</v>
      </c>
      <c r="H261" s="153">
        <v>54.029000000000003</v>
      </c>
      <c r="I261" s="153">
        <v>30.079000000000001</v>
      </c>
      <c r="J261" s="153">
        <v>20.087</v>
      </c>
    </row>
    <row r="262" spans="1:10" x14ac:dyDescent="0.25">
      <c r="A262" s="152" t="s">
        <v>362</v>
      </c>
      <c r="B262" s="153">
        <v>4.3800551043620102</v>
      </c>
      <c r="C262" s="153">
        <v>41.726525572605098</v>
      </c>
      <c r="D262" s="153">
        <v>10.512</v>
      </c>
      <c r="E262" s="153">
        <v>68.947999999999993</v>
      </c>
      <c r="F262" s="153">
        <v>85.876999999999995</v>
      </c>
      <c r="G262" s="153">
        <v>64.344999999999999</v>
      </c>
      <c r="H262" s="153">
        <v>54.381999999999998</v>
      </c>
      <c r="I262" s="153">
        <v>29.945</v>
      </c>
      <c r="J262" s="153">
        <v>20.010999999999999</v>
      </c>
    </row>
    <row r="263" spans="1:10" x14ac:dyDescent="0.25">
      <c r="A263" s="152" t="s">
        <v>4006</v>
      </c>
      <c r="B263" s="153">
        <v>328.331262899026</v>
      </c>
      <c r="C263" s="153">
        <v>327.82455290847298</v>
      </c>
      <c r="D263" s="153">
        <v>192.71600000000001</v>
      </c>
      <c r="E263" s="153">
        <v>299.80099999999999</v>
      </c>
      <c r="F263" s="153">
        <v>283.84100000000001</v>
      </c>
      <c r="G263" s="153">
        <v>233.03200000000001</v>
      </c>
      <c r="H263" s="153">
        <v>161.67099999999999</v>
      </c>
      <c r="I263" s="153">
        <v>78.138999999999996</v>
      </c>
      <c r="J263" s="153">
        <v>22.6</v>
      </c>
    </row>
    <row r="264" spans="1:10" x14ac:dyDescent="0.25">
      <c r="A264" s="152" t="s">
        <v>4007</v>
      </c>
      <c r="B264" s="153">
        <v>283.03437509838</v>
      </c>
      <c r="C264" s="153">
        <v>302.99156878779303</v>
      </c>
      <c r="D264" s="153">
        <v>200.70099999999999</v>
      </c>
      <c r="E264" s="153">
        <v>312.22500000000002</v>
      </c>
      <c r="F264" s="153">
        <v>295.60199999999998</v>
      </c>
      <c r="G264" s="153">
        <v>242.68799999999999</v>
      </c>
      <c r="H264" s="153">
        <v>168.37</v>
      </c>
      <c r="I264" s="153">
        <v>81.378</v>
      </c>
      <c r="J264" s="153">
        <v>23.536000000000001</v>
      </c>
    </row>
    <row r="265" spans="1:10" x14ac:dyDescent="0.25">
      <c r="A265" s="152" t="s">
        <v>4008</v>
      </c>
      <c r="B265" s="153">
        <v>248.57062832204099</v>
      </c>
      <c r="C265" s="153">
        <v>280.58752787657102</v>
      </c>
      <c r="D265" s="153">
        <v>206.202</v>
      </c>
      <c r="E265" s="153">
        <v>320.78100000000001</v>
      </c>
      <c r="F265" s="153">
        <v>303.70400000000001</v>
      </c>
      <c r="G265" s="153">
        <v>249.339</v>
      </c>
      <c r="H265" s="153">
        <v>172.98500000000001</v>
      </c>
      <c r="I265" s="153">
        <v>83.608000000000004</v>
      </c>
      <c r="J265" s="153">
        <v>24.181000000000001</v>
      </c>
    </row>
    <row r="266" spans="1:10" x14ac:dyDescent="0.25">
      <c r="A266" s="152" t="s">
        <v>4009</v>
      </c>
      <c r="B266" s="153">
        <v>228.28222694617801</v>
      </c>
      <c r="C266" s="153">
        <v>260.289441995093</v>
      </c>
      <c r="D266" s="153">
        <v>209.73599999999999</v>
      </c>
      <c r="E266" s="153">
        <v>326.27800000000002</v>
      </c>
      <c r="F266" s="153">
        <v>308.90800000000002</v>
      </c>
      <c r="G266" s="153">
        <v>253.613</v>
      </c>
      <c r="H266" s="153">
        <v>175.94900000000001</v>
      </c>
      <c r="I266" s="153">
        <v>85.04</v>
      </c>
      <c r="J266" s="153">
        <v>24.596</v>
      </c>
    </row>
    <row r="267" spans="1:10" x14ac:dyDescent="0.25">
      <c r="A267" s="152" t="s">
        <v>4010</v>
      </c>
      <c r="B267" s="153">
        <v>259.89008391569598</v>
      </c>
      <c r="C267" s="153">
        <v>254.920504873114</v>
      </c>
      <c r="D267" s="153">
        <v>204.005</v>
      </c>
      <c r="E267" s="153">
        <v>328.02199999999999</v>
      </c>
      <c r="F267" s="153">
        <v>307.81799999999998</v>
      </c>
      <c r="G267" s="153">
        <v>255.01300000000001</v>
      </c>
      <c r="H267" s="153">
        <v>176.91800000000001</v>
      </c>
      <c r="I267" s="153">
        <v>85.501999999999995</v>
      </c>
      <c r="J267" s="153">
        <v>24.681999999999999</v>
      </c>
    </row>
    <row r="268" spans="1:10" x14ac:dyDescent="0.25">
      <c r="A268" s="152" t="s">
        <v>4011</v>
      </c>
      <c r="B268" s="153">
        <v>208.18636483158099</v>
      </c>
      <c r="C268" s="153">
        <v>226.89341485084799</v>
      </c>
      <c r="D268" s="153">
        <v>198.441</v>
      </c>
      <c r="E268" s="153">
        <v>314.99900000000002</v>
      </c>
      <c r="F268" s="153">
        <v>293.279</v>
      </c>
      <c r="G268" s="153">
        <v>245.886</v>
      </c>
      <c r="H268" s="153">
        <v>168.91</v>
      </c>
      <c r="I268" s="153">
        <v>81.338999999999999</v>
      </c>
      <c r="J268" s="153">
        <v>23.166</v>
      </c>
    </row>
    <row r="269" spans="1:10" x14ac:dyDescent="0.25">
      <c r="A269" s="152" t="s">
        <v>4012</v>
      </c>
      <c r="B269" s="153">
        <v>186.254530730151</v>
      </c>
      <c r="C269" s="153">
        <v>213.43705966943699</v>
      </c>
      <c r="D269" s="153">
        <v>188.548</v>
      </c>
      <c r="E269" s="153">
        <v>292.505</v>
      </c>
      <c r="F269" s="153">
        <v>267.197</v>
      </c>
      <c r="G269" s="153">
        <v>214.38200000000001</v>
      </c>
      <c r="H269" s="153">
        <v>146.28899999999999</v>
      </c>
      <c r="I269" s="153">
        <v>67.161000000000001</v>
      </c>
      <c r="J269" s="153">
        <v>19.378</v>
      </c>
    </row>
    <row r="270" spans="1:10" x14ac:dyDescent="0.25">
      <c r="A270" s="152" t="s">
        <v>4013</v>
      </c>
      <c r="B270" s="153">
        <v>158.58676423362701</v>
      </c>
      <c r="C270" s="153">
        <v>201.799098098478</v>
      </c>
      <c r="D270" s="153">
        <v>169.703</v>
      </c>
      <c r="E270" s="153">
        <v>257.87799999999999</v>
      </c>
      <c r="F270" s="153">
        <v>226.44399999999999</v>
      </c>
      <c r="G270" s="153">
        <v>166.982</v>
      </c>
      <c r="H270" s="153">
        <v>112.215</v>
      </c>
      <c r="I270" s="153">
        <v>49.823999999999998</v>
      </c>
      <c r="J270" s="153">
        <v>13.634</v>
      </c>
    </row>
    <row r="271" spans="1:10" x14ac:dyDescent="0.25">
      <c r="A271" s="152" t="s">
        <v>4014</v>
      </c>
      <c r="B271" s="153">
        <v>128.85620164750401</v>
      </c>
      <c r="C271" s="153">
        <v>191.75053289692801</v>
      </c>
      <c r="D271" s="153">
        <v>143.459</v>
      </c>
      <c r="E271" s="153">
        <v>225.68700000000001</v>
      </c>
      <c r="F271" s="153">
        <v>192.60499999999999</v>
      </c>
      <c r="G271" s="153">
        <v>130.54599999999999</v>
      </c>
      <c r="H271" s="153">
        <v>82.018000000000001</v>
      </c>
      <c r="I271" s="153">
        <v>30.42</v>
      </c>
      <c r="J271" s="153">
        <v>7.3250000000000002</v>
      </c>
    </row>
    <row r="272" spans="1:10" x14ac:dyDescent="0.25">
      <c r="A272" s="152" t="s">
        <v>4015</v>
      </c>
      <c r="B272" s="153">
        <v>100.88407365086201</v>
      </c>
      <c r="C272" s="153">
        <v>181.941612869941</v>
      </c>
      <c r="D272" s="153">
        <v>121.64400000000001</v>
      </c>
      <c r="E272" s="153">
        <v>201.221</v>
      </c>
      <c r="F272" s="153">
        <v>169.142</v>
      </c>
      <c r="G272" s="153">
        <v>107.482</v>
      </c>
      <c r="H272" s="153">
        <v>61.77</v>
      </c>
      <c r="I272" s="153">
        <v>20.965</v>
      </c>
      <c r="J272" s="153">
        <v>4.2560000000000002</v>
      </c>
    </row>
    <row r="273" spans="1:10" x14ac:dyDescent="0.25">
      <c r="A273" s="152" t="s">
        <v>4016</v>
      </c>
      <c r="B273" s="153">
        <v>74.905962077359007</v>
      </c>
      <c r="C273" s="153">
        <v>152.980408124306</v>
      </c>
      <c r="D273" s="153">
        <v>106.19</v>
      </c>
      <c r="E273" s="153">
        <v>180.73</v>
      </c>
      <c r="F273" s="153">
        <v>145.07599999999999</v>
      </c>
      <c r="G273" s="153">
        <v>88.631</v>
      </c>
      <c r="H273" s="153">
        <v>46.451999999999998</v>
      </c>
      <c r="I273" s="153">
        <v>16.396999999999998</v>
      </c>
      <c r="J273" s="153">
        <v>3.4039999999999999</v>
      </c>
    </row>
    <row r="274" spans="1:10" x14ac:dyDescent="0.25">
      <c r="A274" s="152" t="s">
        <v>4017</v>
      </c>
      <c r="B274" s="153">
        <v>55.605771730569998</v>
      </c>
      <c r="C274" s="153">
        <v>131.57475173753801</v>
      </c>
      <c r="D274" s="153">
        <v>93.576999999999998</v>
      </c>
      <c r="E274" s="153">
        <v>160.16900000000001</v>
      </c>
      <c r="F274" s="153">
        <v>122.733</v>
      </c>
      <c r="G274" s="153">
        <v>71.378</v>
      </c>
      <c r="H274" s="153">
        <v>33.683</v>
      </c>
      <c r="I274" s="153">
        <v>11.122</v>
      </c>
      <c r="J274" s="153">
        <v>3.198</v>
      </c>
    </row>
    <row r="275" spans="1:10" x14ac:dyDescent="0.25">
      <c r="A275" s="152" t="s">
        <v>4018</v>
      </c>
      <c r="B275" s="153">
        <v>41.005126173111798</v>
      </c>
      <c r="C275" s="153">
        <v>113.403471879969</v>
      </c>
      <c r="D275" s="153">
        <v>85.37</v>
      </c>
      <c r="E275" s="153">
        <v>150.17500000000001</v>
      </c>
      <c r="F275" s="153">
        <v>112.95399999999999</v>
      </c>
      <c r="G275" s="153">
        <v>61.598999999999997</v>
      </c>
      <c r="H275" s="153">
        <v>25.361000000000001</v>
      </c>
      <c r="I275" s="153">
        <v>7.5129999999999999</v>
      </c>
      <c r="J275" s="153">
        <v>3.4279999999999999</v>
      </c>
    </row>
    <row r="276" spans="1:10" x14ac:dyDescent="0.25">
      <c r="A276" s="152" t="s">
        <v>4019</v>
      </c>
      <c r="B276" s="153">
        <v>31.695222208765099</v>
      </c>
      <c r="C276" s="153">
        <v>97.864690121648295</v>
      </c>
      <c r="D276" s="153">
        <v>80.67</v>
      </c>
      <c r="E276" s="153">
        <v>147.989</v>
      </c>
      <c r="F276" s="153">
        <v>106.97799999999999</v>
      </c>
      <c r="G276" s="153">
        <v>53.402999999999999</v>
      </c>
      <c r="H276" s="153">
        <v>17.669</v>
      </c>
      <c r="I276" s="153">
        <v>4.45</v>
      </c>
      <c r="J276" s="153">
        <v>3.9809999999999999</v>
      </c>
    </row>
    <row r="277" spans="1:10" x14ac:dyDescent="0.25">
      <c r="A277" s="152" t="s">
        <v>4020</v>
      </c>
      <c r="B277" s="153">
        <v>25.5432912026697</v>
      </c>
      <c r="C277" s="153">
        <v>89.106440632522805</v>
      </c>
      <c r="D277" s="153">
        <v>74.587000000000003</v>
      </c>
      <c r="E277" s="153">
        <v>140.88300000000001</v>
      </c>
      <c r="F277" s="153">
        <v>101.598</v>
      </c>
      <c r="G277" s="153">
        <v>49.466000000000001</v>
      </c>
      <c r="H277" s="153">
        <v>14.986000000000001</v>
      </c>
      <c r="I277" s="153">
        <v>3.5169999999999999</v>
      </c>
      <c r="J277" s="153">
        <v>4.0030000000000001</v>
      </c>
    </row>
    <row r="278" spans="1:10" x14ac:dyDescent="0.25">
      <c r="A278" s="152" t="s">
        <v>4021</v>
      </c>
      <c r="B278" s="153">
        <v>21.295205470931698</v>
      </c>
      <c r="C278" s="153">
        <v>82.758269990343294</v>
      </c>
      <c r="D278" s="153">
        <v>68.751000000000005</v>
      </c>
      <c r="E278" s="153">
        <v>134.517</v>
      </c>
      <c r="F278" s="153">
        <v>97.899000000000001</v>
      </c>
      <c r="G278" s="153">
        <v>47.1</v>
      </c>
      <c r="H278" s="153">
        <v>13.255000000000001</v>
      </c>
      <c r="I278" s="153">
        <v>2.9140000000000001</v>
      </c>
      <c r="J278" s="153">
        <v>3.964</v>
      </c>
    </row>
    <row r="279" spans="1:10" x14ac:dyDescent="0.25">
      <c r="A279" s="152" t="s">
        <v>4022</v>
      </c>
      <c r="B279" s="153">
        <v>18.751823296317301</v>
      </c>
      <c r="C279" s="153">
        <v>77.897528738832193</v>
      </c>
      <c r="D279" s="153">
        <v>63.235999999999997</v>
      </c>
      <c r="E279" s="153">
        <v>128.98400000000001</v>
      </c>
      <c r="F279" s="153">
        <v>95.81</v>
      </c>
      <c r="G279" s="153">
        <v>46.152000000000001</v>
      </c>
      <c r="H279" s="153">
        <v>12.247</v>
      </c>
      <c r="I279" s="153">
        <v>2.5369999999999999</v>
      </c>
      <c r="J279" s="153">
        <v>3.8740000000000001</v>
      </c>
    </row>
    <row r="280" spans="1:10" x14ac:dyDescent="0.25">
      <c r="A280" s="152" t="s">
        <v>4023</v>
      </c>
      <c r="B280" s="153">
        <v>16.725174567542901</v>
      </c>
      <c r="C280" s="153">
        <v>73.971580436771703</v>
      </c>
      <c r="D280" s="153">
        <v>58.112000000000002</v>
      </c>
      <c r="E280" s="153">
        <v>124.41200000000001</v>
      </c>
      <c r="F280" s="153">
        <v>95.42</v>
      </c>
      <c r="G280" s="153">
        <v>46.619</v>
      </c>
      <c r="H280" s="153">
        <v>11.835000000000001</v>
      </c>
      <c r="I280" s="153">
        <v>2.3220000000000001</v>
      </c>
      <c r="J280" s="153">
        <v>3.74</v>
      </c>
    </row>
    <row r="281" spans="1:10" x14ac:dyDescent="0.25">
      <c r="A281" s="152" t="s">
        <v>4024</v>
      </c>
      <c r="B281" s="153">
        <v>14.9541649271524</v>
      </c>
      <c r="C281" s="153">
        <v>70.443745196061997</v>
      </c>
      <c r="D281" s="153">
        <v>53.174999999999997</v>
      </c>
      <c r="E281" s="153">
        <v>120.339</v>
      </c>
      <c r="F281" s="153">
        <v>96.391000000000005</v>
      </c>
      <c r="G281" s="153">
        <v>48.39</v>
      </c>
      <c r="H281" s="153">
        <v>11.935</v>
      </c>
      <c r="I281" s="153">
        <v>2.2320000000000002</v>
      </c>
      <c r="J281" s="153">
        <v>3.5579999999999998</v>
      </c>
    </row>
    <row r="282" spans="1:10" x14ac:dyDescent="0.25">
      <c r="A282" s="152" t="s">
        <v>4025</v>
      </c>
      <c r="B282" s="153">
        <v>13.492774837008501</v>
      </c>
      <c r="C282" s="153">
        <v>67.409506848970196</v>
      </c>
      <c r="D282" s="153">
        <v>48.4</v>
      </c>
      <c r="E282" s="153">
        <v>116.65900000000001</v>
      </c>
      <c r="F282" s="153">
        <v>98.745000000000005</v>
      </c>
      <c r="G282" s="153">
        <v>51.579000000000001</v>
      </c>
      <c r="H282" s="153">
        <v>12.551</v>
      </c>
      <c r="I282" s="153">
        <v>2.2509999999999999</v>
      </c>
      <c r="J282" s="153">
        <v>3.335</v>
      </c>
    </row>
    <row r="283" spans="1:10" x14ac:dyDescent="0.25">
      <c r="A283" s="152" t="s">
        <v>363</v>
      </c>
      <c r="B283" s="153">
        <v>121.036338913234</v>
      </c>
      <c r="C283" s="153">
        <v>264.14707418497801</v>
      </c>
      <c r="D283" s="153">
        <v>137.54499999999999</v>
      </c>
      <c r="E283" s="153">
        <v>240.38200000000001</v>
      </c>
      <c r="F283" s="153">
        <v>200.47900000000001</v>
      </c>
      <c r="G283" s="153">
        <v>164.14500000000001</v>
      </c>
      <c r="H283" s="153">
        <v>103.932</v>
      </c>
      <c r="I283" s="153">
        <v>33.948999999999998</v>
      </c>
      <c r="J283" s="153">
        <v>2.968</v>
      </c>
    </row>
    <row r="284" spans="1:10" x14ac:dyDescent="0.25">
      <c r="A284" s="152" t="s">
        <v>364</v>
      </c>
      <c r="B284" s="153">
        <v>99.146051057255505</v>
      </c>
      <c r="C284" s="153">
        <v>239.05898744731601</v>
      </c>
      <c r="D284" s="153">
        <v>135.05199999999999</v>
      </c>
      <c r="E284" s="153">
        <v>219.08099999999999</v>
      </c>
      <c r="F284" s="153">
        <v>198.46600000000001</v>
      </c>
      <c r="G284" s="153">
        <v>162.173</v>
      </c>
      <c r="H284" s="153">
        <v>104.209</v>
      </c>
      <c r="I284" s="153">
        <v>37.055999999999997</v>
      </c>
      <c r="J284" s="153">
        <v>3.343</v>
      </c>
    </row>
    <row r="285" spans="1:10" x14ac:dyDescent="0.25">
      <c r="A285" s="152" t="s">
        <v>365</v>
      </c>
      <c r="B285" s="153">
        <v>81.036471305872595</v>
      </c>
      <c r="C285" s="153">
        <v>216.01233331488501</v>
      </c>
      <c r="D285" s="153">
        <v>118.17700000000001</v>
      </c>
      <c r="E285" s="153">
        <v>208.1</v>
      </c>
      <c r="F285" s="153">
        <v>202.89500000000001</v>
      </c>
      <c r="G285" s="153">
        <v>170.77</v>
      </c>
      <c r="H285" s="153">
        <v>107.13500000000001</v>
      </c>
      <c r="I285" s="153">
        <v>40.962000000000003</v>
      </c>
      <c r="J285" s="153">
        <v>6.5810000000000004</v>
      </c>
    </row>
    <row r="286" spans="1:10" x14ac:dyDescent="0.25">
      <c r="A286" s="152" t="s">
        <v>366</v>
      </c>
      <c r="B286" s="153">
        <v>60.673175469740002</v>
      </c>
      <c r="C286" s="153">
        <v>195.07616850758001</v>
      </c>
      <c r="D286" s="153">
        <v>100.07</v>
      </c>
      <c r="E286" s="153">
        <v>187.66900000000001</v>
      </c>
      <c r="F286" s="153">
        <v>164.89</v>
      </c>
      <c r="G286" s="153">
        <v>133.547</v>
      </c>
      <c r="H286" s="153">
        <v>82.957999999999998</v>
      </c>
      <c r="I286" s="153">
        <v>33.652999999999999</v>
      </c>
      <c r="J286" s="153">
        <v>3.7730000000000001</v>
      </c>
    </row>
    <row r="287" spans="1:10" x14ac:dyDescent="0.25">
      <c r="A287" s="152" t="s">
        <v>367</v>
      </c>
      <c r="B287" s="153">
        <v>48.7520564023595</v>
      </c>
      <c r="C287" s="153">
        <v>176.09768064555601</v>
      </c>
      <c r="D287" s="153">
        <v>92.49</v>
      </c>
      <c r="E287" s="153">
        <v>150.52099999999999</v>
      </c>
      <c r="F287" s="153">
        <v>136.63900000000001</v>
      </c>
      <c r="G287" s="153">
        <v>84.43</v>
      </c>
      <c r="H287" s="153">
        <v>57.33</v>
      </c>
      <c r="I287" s="153">
        <v>19.469000000000001</v>
      </c>
      <c r="J287" s="153">
        <v>2.641</v>
      </c>
    </row>
    <row r="288" spans="1:10" x14ac:dyDescent="0.25">
      <c r="A288" s="152" t="s">
        <v>368</v>
      </c>
      <c r="B288" s="153">
        <v>39.174311408400399</v>
      </c>
      <c r="C288" s="153">
        <v>158.923622451781</v>
      </c>
      <c r="D288" s="153">
        <v>69.710999999999999</v>
      </c>
      <c r="E288" s="153">
        <v>112.494</v>
      </c>
      <c r="F288" s="153">
        <v>112.351</v>
      </c>
      <c r="G288" s="153">
        <v>77.781999999999996</v>
      </c>
      <c r="H288" s="153">
        <v>43.540999999999997</v>
      </c>
      <c r="I288" s="153">
        <v>14.131</v>
      </c>
      <c r="J288" s="153">
        <v>1.35</v>
      </c>
    </row>
    <row r="289" spans="1:10" x14ac:dyDescent="0.25">
      <c r="A289" s="152" t="s">
        <v>369</v>
      </c>
      <c r="B289" s="153">
        <v>31.4826102430182</v>
      </c>
      <c r="C289" s="153">
        <v>143.404080196281</v>
      </c>
      <c r="D289" s="153">
        <v>70.77</v>
      </c>
      <c r="E289" s="153">
        <v>112.78100000000001</v>
      </c>
      <c r="F289" s="153">
        <v>95.149000000000001</v>
      </c>
      <c r="G289" s="153">
        <v>66.021000000000001</v>
      </c>
      <c r="H289" s="153">
        <v>30.957999999999998</v>
      </c>
      <c r="I289" s="153">
        <v>7.55</v>
      </c>
      <c r="J289" s="153">
        <v>0.39100000000000001</v>
      </c>
    </row>
    <row r="290" spans="1:10" x14ac:dyDescent="0.25">
      <c r="A290" s="152" t="s">
        <v>370</v>
      </c>
      <c r="B290" s="153">
        <v>25.3067455089252</v>
      </c>
      <c r="C290" s="153">
        <v>129.39509371114201</v>
      </c>
      <c r="D290" s="153">
        <v>49.939</v>
      </c>
      <c r="E290" s="153">
        <v>97.608999999999995</v>
      </c>
      <c r="F290" s="153">
        <v>96.058999999999997</v>
      </c>
      <c r="G290" s="153">
        <v>68.34</v>
      </c>
      <c r="H290" s="153">
        <v>32.801000000000002</v>
      </c>
      <c r="I290" s="153">
        <v>8.7520000000000007</v>
      </c>
      <c r="J290" s="153">
        <v>1.38</v>
      </c>
    </row>
    <row r="291" spans="1:10" x14ac:dyDescent="0.25">
      <c r="A291" s="152" t="s">
        <v>371</v>
      </c>
      <c r="B291" s="153">
        <v>20.348013857612202</v>
      </c>
      <c r="C291" s="153">
        <v>116.760373241896</v>
      </c>
      <c r="D291" s="153">
        <v>57.906999999999996</v>
      </c>
      <c r="E291" s="153">
        <v>94.682000000000002</v>
      </c>
      <c r="F291" s="153">
        <v>90.355000000000004</v>
      </c>
      <c r="G291" s="153">
        <v>63.176000000000002</v>
      </c>
      <c r="H291" s="153">
        <v>31.669</v>
      </c>
      <c r="I291" s="153">
        <v>7.4009999999999998</v>
      </c>
      <c r="J291" s="153">
        <v>0.81</v>
      </c>
    </row>
    <row r="292" spans="1:10" x14ac:dyDescent="0.25">
      <c r="A292" s="152" t="s">
        <v>372</v>
      </c>
      <c r="B292" s="153">
        <v>16.3659932269893</v>
      </c>
      <c r="C292" s="153">
        <v>105.3723217507</v>
      </c>
      <c r="D292" s="153">
        <v>52.029000000000003</v>
      </c>
      <c r="E292" s="153">
        <v>86.448999999999998</v>
      </c>
      <c r="F292" s="153">
        <v>76.043999999999997</v>
      </c>
      <c r="G292" s="153">
        <v>65.938999999999993</v>
      </c>
      <c r="H292" s="153">
        <v>59.935000000000002</v>
      </c>
      <c r="I292" s="153">
        <v>6.9050000000000002</v>
      </c>
      <c r="J292" s="153">
        <v>0.69899999999999995</v>
      </c>
    </row>
    <row r="293" spans="1:10" x14ac:dyDescent="0.25">
      <c r="A293" s="152" t="s">
        <v>373</v>
      </c>
      <c r="B293" s="153">
        <v>14.731784946761399</v>
      </c>
      <c r="C293" s="153">
        <v>95.112535154838596</v>
      </c>
      <c r="D293" s="153">
        <v>49.112000000000002</v>
      </c>
      <c r="E293" s="153">
        <v>95.498999999999995</v>
      </c>
      <c r="F293" s="153">
        <v>84.218000000000004</v>
      </c>
      <c r="G293" s="153">
        <v>73.91</v>
      </c>
      <c r="H293" s="153">
        <v>37.44</v>
      </c>
      <c r="I293" s="153">
        <v>9.3339999999999996</v>
      </c>
      <c r="J293" s="153">
        <v>0.48699999999999999</v>
      </c>
    </row>
    <row r="294" spans="1:10" x14ac:dyDescent="0.25">
      <c r="A294" s="152" t="s">
        <v>374</v>
      </c>
      <c r="B294" s="153">
        <v>12.771468603639001</v>
      </c>
      <c r="C294" s="153">
        <v>85.871919848452706</v>
      </c>
      <c r="D294" s="153">
        <v>47.871000000000002</v>
      </c>
      <c r="E294" s="153">
        <v>91</v>
      </c>
      <c r="F294" s="153">
        <v>84.882000000000005</v>
      </c>
      <c r="G294" s="153">
        <v>71.567999999999998</v>
      </c>
      <c r="H294" s="153">
        <v>43.68</v>
      </c>
      <c r="I294" s="153">
        <v>14.397</v>
      </c>
      <c r="J294" s="153">
        <v>0.60199999999999998</v>
      </c>
    </row>
    <row r="295" spans="1:10" x14ac:dyDescent="0.25">
      <c r="A295" s="152" t="s">
        <v>375</v>
      </c>
      <c r="B295" s="153">
        <v>10.9956526178698</v>
      </c>
      <c r="C295" s="153">
        <v>77.152784578857094</v>
      </c>
      <c r="D295" s="153">
        <v>46.902000000000001</v>
      </c>
      <c r="E295" s="153">
        <v>87.402000000000001</v>
      </c>
      <c r="F295" s="153">
        <v>81.019000000000005</v>
      </c>
      <c r="G295" s="153">
        <v>72.67</v>
      </c>
      <c r="H295" s="153">
        <v>52</v>
      </c>
      <c r="I295" s="153">
        <v>16.221</v>
      </c>
      <c r="J295" s="153">
        <v>1.786</v>
      </c>
    </row>
    <row r="296" spans="1:10" x14ac:dyDescent="0.25">
      <c r="A296" s="152" t="s">
        <v>376</v>
      </c>
      <c r="B296" s="153">
        <v>9.1985845978756995</v>
      </c>
      <c r="C296" s="153">
        <v>71.895860387354105</v>
      </c>
      <c r="D296" s="153">
        <v>34.465000000000003</v>
      </c>
      <c r="E296" s="153">
        <v>74.569999999999993</v>
      </c>
      <c r="F296" s="153">
        <v>83.673000000000002</v>
      </c>
      <c r="G296" s="153">
        <v>79.578000000000003</v>
      </c>
      <c r="H296" s="153">
        <v>63.896000000000001</v>
      </c>
      <c r="I296" s="153">
        <v>20.795999999999999</v>
      </c>
      <c r="J296" s="153">
        <v>3.1219999999999999</v>
      </c>
    </row>
    <row r="297" spans="1:10" x14ac:dyDescent="0.25">
      <c r="A297" s="152" t="s">
        <v>377</v>
      </c>
      <c r="B297" s="153">
        <v>7.8984322088191403</v>
      </c>
      <c r="C297" s="153">
        <v>67.357314611019802</v>
      </c>
      <c r="D297" s="153">
        <v>24.465</v>
      </c>
      <c r="E297" s="153">
        <v>66.521000000000001</v>
      </c>
      <c r="F297" s="153">
        <v>91.32</v>
      </c>
      <c r="G297" s="153">
        <v>91.662999999999997</v>
      </c>
      <c r="H297" s="153">
        <v>66.376999999999995</v>
      </c>
      <c r="I297" s="153">
        <v>19.251999999999999</v>
      </c>
      <c r="J297" s="153">
        <v>2.4220000000000002</v>
      </c>
    </row>
    <row r="298" spans="1:10" x14ac:dyDescent="0.25">
      <c r="A298" s="152" t="s">
        <v>378</v>
      </c>
      <c r="B298" s="153">
        <v>6.9608400644961499</v>
      </c>
      <c r="C298" s="153">
        <v>63.042064060033901</v>
      </c>
      <c r="D298" s="153">
        <v>14.848000000000001</v>
      </c>
      <c r="E298" s="153">
        <v>56.625</v>
      </c>
      <c r="F298" s="153">
        <v>101.871</v>
      </c>
      <c r="G298" s="153">
        <v>109.15600000000001</v>
      </c>
      <c r="H298" s="153">
        <v>64.807000000000002</v>
      </c>
      <c r="I298" s="153">
        <v>15.244999999999999</v>
      </c>
      <c r="J298" s="153">
        <v>1.288</v>
      </c>
    </row>
    <row r="299" spans="1:10" x14ac:dyDescent="0.25">
      <c r="A299" s="152" t="s">
        <v>379</v>
      </c>
      <c r="B299" s="153">
        <v>6.2749862068653997</v>
      </c>
      <c r="C299" s="153">
        <v>59.356540445104201</v>
      </c>
      <c r="D299" s="153">
        <v>7.548</v>
      </c>
      <c r="E299" s="153">
        <v>45.133000000000003</v>
      </c>
      <c r="F299" s="153">
        <v>113.401</v>
      </c>
      <c r="G299" s="153">
        <v>130.14500000000001</v>
      </c>
      <c r="H299" s="153">
        <v>58.540999999999997</v>
      </c>
      <c r="I299" s="153">
        <v>10.128</v>
      </c>
      <c r="J299" s="153">
        <v>0.46400000000000002</v>
      </c>
    </row>
    <row r="300" spans="1:10" x14ac:dyDescent="0.25">
      <c r="A300" s="152" t="s">
        <v>380</v>
      </c>
      <c r="B300" s="153">
        <v>5.6552043451121303</v>
      </c>
      <c r="C300" s="153">
        <v>55.825691382059702</v>
      </c>
      <c r="D300" s="153">
        <v>7.569</v>
      </c>
      <c r="E300" s="153">
        <v>45.259</v>
      </c>
      <c r="F300" s="153">
        <v>113.717</v>
      </c>
      <c r="G300" s="153">
        <v>130.50899999999999</v>
      </c>
      <c r="H300" s="153">
        <v>58.704999999999998</v>
      </c>
      <c r="I300" s="153">
        <v>10.156000000000001</v>
      </c>
      <c r="J300" s="153">
        <v>0.46500000000000002</v>
      </c>
    </row>
    <row r="301" spans="1:10" x14ac:dyDescent="0.25">
      <c r="A301" s="152" t="s">
        <v>381</v>
      </c>
      <c r="B301" s="153">
        <v>5.0897758736399004</v>
      </c>
      <c r="C301" s="153">
        <v>52.680302598977903</v>
      </c>
      <c r="D301" s="153">
        <v>7.5970000000000004</v>
      </c>
      <c r="E301" s="153">
        <v>45.424999999999997</v>
      </c>
      <c r="F301" s="153">
        <v>114.13200000000001</v>
      </c>
      <c r="G301" s="153">
        <v>130.98599999999999</v>
      </c>
      <c r="H301" s="153">
        <v>58.92</v>
      </c>
      <c r="I301" s="153">
        <v>10.193</v>
      </c>
      <c r="J301" s="153">
        <v>0.46700000000000003</v>
      </c>
    </row>
    <row r="302" spans="1:10" x14ac:dyDescent="0.25">
      <c r="A302" s="152" t="s">
        <v>382</v>
      </c>
      <c r="B302" s="153">
        <v>4.6508402707717797</v>
      </c>
      <c r="C302" s="153">
        <v>49.764330654341798</v>
      </c>
      <c r="D302" s="153">
        <v>7.62</v>
      </c>
      <c r="E302" s="153">
        <v>45.563000000000002</v>
      </c>
      <c r="F302" s="153">
        <v>114.48099999999999</v>
      </c>
      <c r="G302" s="153">
        <v>131.38399999999999</v>
      </c>
      <c r="H302" s="153">
        <v>59.098999999999997</v>
      </c>
      <c r="I302" s="153">
        <v>10.225</v>
      </c>
      <c r="J302" s="153">
        <v>0.46800000000000003</v>
      </c>
    </row>
    <row r="303" spans="1:10" x14ac:dyDescent="0.25">
      <c r="A303" s="152" t="s">
        <v>383</v>
      </c>
      <c r="B303" s="153">
        <v>127.77295582564</v>
      </c>
      <c r="C303" s="153">
        <v>170.126968732428</v>
      </c>
      <c r="D303" s="153">
        <v>13.207000000000001</v>
      </c>
      <c r="E303" s="153">
        <v>132.786</v>
      </c>
      <c r="F303" s="153">
        <v>170.72499999999999</v>
      </c>
      <c r="G303" s="153">
        <v>104.58799999999999</v>
      </c>
      <c r="H303" s="153">
        <v>64.185000000000002</v>
      </c>
      <c r="I303" s="153">
        <v>31.832000000000001</v>
      </c>
      <c r="J303" s="153">
        <v>4.6769999999999996</v>
      </c>
    </row>
    <row r="304" spans="1:10" x14ac:dyDescent="0.25">
      <c r="A304" s="152" t="s">
        <v>384</v>
      </c>
      <c r="B304" s="153">
        <v>70.996848332573094</v>
      </c>
      <c r="C304" s="153">
        <v>142.41372120362601</v>
      </c>
      <c r="D304" s="153">
        <v>15.987</v>
      </c>
      <c r="E304" s="153">
        <v>140.80199999999999</v>
      </c>
      <c r="F304" s="153">
        <v>180.81399999999999</v>
      </c>
      <c r="G304" s="153">
        <v>122.2</v>
      </c>
      <c r="H304" s="153">
        <v>73.480999999999995</v>
      </c>
      <c r="I304" s="153">
        <v>8.0909999999999993</v>
      </c>
      <c r="J304" s="153">
        <v>4.625</v>
      </c>
    </row>
    <row r="305" spans="1:10" x14ac:dyDescent="0.25">
      <c r="A305" s="152" t="s">
        <v>385</v>
      </c>
      <c r="B305" s="153">
        <v>43.979755532636403</v>
      </c>
      <c r="C305" s="153">
        <v>125.37479772913601</v>
      </c>
      <c r="D305" s="153">
        <v>17.221</v>
      </c>
      <c r="E305" s="153">
        <v>156.643</v>
      </c>
      <c r="F305" s="153">
        <v>165.89</v>
      </c>
      <c r="G305" s="153">
        <v>112.90900000000001</v>
      </c>
      <c r="H305" s="153">
        <v>63.554000000000002</v>
      </c>
      <c r="I305" s="153">
        <v>18.646000000000001</v>
      </c>
      <c r="J305" s="153">
        <v>3.137</v>
      </c>
    </row>
    <row r="306" spans="1:10" x14ac:dyDescent="0.25">
      <c r="A306" s="152" t="s">
        <v>386</v>
      </c>
      <c r="B306" s="153">
        <v>30.417543389826299</v>
      </c>
      <c r="C306" s="153">
        <v>115.291714592115</v>
      </c>
      <c r="D306" s="153">
        <v>18.074000000000002</v>
      </c>
      <c r="E306" s="153">
        <v>155.352</v>
      </c>
      <c r="F306" s="153">
        <v>138.73500000000001</v>
      </c>
      <c r="G306" s="153">
        <v>92.477000000000004</v>
      </c>
      <c r="H306" s="153">
        <v>48.061999999999998</v>
      </c>
      <c r="I306" s="153">
        <v>21.591000000000001</v>
      </c>
      <c r="J306" s="153">
        <v>1.7090000000000001</v>
      </c>
    </row>
    <row r="307" spans="1:10" x14ac:dyDescent="0.25">
      <c r="A307" s="152" t="s">
        <v>387</v>
      </c>
      <c r="B307" s="153">
        <v>26.178150924312</v>
      </c>
      <c r="C307" s="153">
        <v>109.73150714691</v>
      </c>
      <c r="D307" s="153">
        <v>21.492000000000001</v>
      </c>
      <c r="E307" s="153">
        <v>163.101</v>
      </c>
      <c r="F307" s="153">
        <v>128.82400000000001</v>
      </c>
      <c r="G307" s="153">
        <v>78.924999999999997</v>
      </c>
      <c r="H307" s="153">
        <v>36.908999999999999</v>
      </c>
      <c r="I307" s="153">
        <v>19.731999999999999</v>
      </c>
      <c r="J307" s="153">
        <v>1.0169999999999999</v>
      </c>
    </row>
    <row r="308" spans="1:10" x14ac:dyDescent="0.25">
      <c r="A308" s="152" t="s">
        <v>388</v>
      </c>
      <c r="B308" s="153">
        <v>26.328072824517299</v>
      </c>
      <c r="C308" s="153">
        <v>108.656898962799</v>
      </c>
      <c r="D308" s="153">
        <v>27.492000000000001</v>
      </c>
      <c r="E308" s="153">
        <v>168.214</v>
      </c>
      <c r="F308" s="153">
        <v>121.557</v>
      </c>
      <c r="G308" s="153">
        <v>64.48</v>
      </c>
      <c r="H308" s="153">
        <v>25.782</v>
      </c>
      <c r="I308" s="153">
        <v>9.8810000000000002</v>
      </c>
      <c r="J308" s="153">
        <v>0.59399999999999997</v>
      </c>
    </row>
    <row r="309" spans="1:10" x14ac:dyDescent="0.25">
      <c r="A309" s="152" t="s">
        <v>389</v>
      </c>
      <c r="B309" s="153">
        <v>23.049382038781399</v>
      </c>
      <c r="C309" s="153">
        <v>109.98834621148499</v>
      </c>
      <c r="D309" s="153">
        <v>35.591999999999999</v>
      </c>
      <c r="E309" s="153">
        <v>179.52</v>
      </c>
      <c r="F309" s="153">
        <v>119.251</v>
      </c>
      <c r="G309" s="153">
        <v>57.232999999999997</v>
      </c>
      <c r="H309" s="153">
        <v>20.734000000000002</v>
      </c>
      <c r="I309" s="153">
        <v>4.9189999999999996</v>
      </c>
      <c r="J309" s="153">
        <v>0.35099999999999998</v>
      </c>
    </row>
    <row r="310" spans="1:10" x14ac:dyDescent="0.25">
      <c r="A310" s="152" t="s">
        <v>390</v>
      </c>
      <c r="B310" s="153">
        <v>19.790234921607102</v>
      </c>
      <c r="C310" s="153">
        <v>101.516268621751</v>
      </c>
      <c r="D310" s="153">
        <v>39.551000000000002</v>
      </c>
      <c r="E310" s="153">
        <v>176.155</v>
      </c>
      <c r="F310" s="153">
        <v>109.627</v>
      </c>
      <c r="G310" s="153">
        <v>51.009</v>
      </c>
      <c r="H310" s="153">
        <v>18.690999999999999</v>
      </c>
      <c r="I310" s="153">
        <v>4.335</v>
      </c>
      <c r="J310" s="153">
        <v>0.17199999999999999</v>
      </c>
    </row>
    <row r="311" spans="1:10" x14ac:dyDescent="0.25">
      <c r="A311" s="152" t="s">
        <v>391</v>
      </c>
      <c r="B311" s="153">
        <v>18.1701030172486</v>
      </c>
      <c r="C311" s="153">
        <v>116.74895855013</v>
      </c>
      <c r="D311" s="153">
        <v>44.235999999999997</v>
      </c>
      <c r="E311" s="153">
        <v>154.666</v>
      </c>
      <c r="F311" s="153">
        <v>83.944999999999993</v>
      </c>
      <c r="G311" s="153">
        <v>36.424999999999997</v>
      </c>
      <c r="H311" s="153">
        <v>13.106</v>
      </c>
      <c r="I311" s="153">
        <v>2.8410000000000002</v>
      </c>
      <c r="J311" s="153">
        <v>0.161</v>
      </c>
    </row>
    <row r="312" spans="1:10" x14ac:dyDescent="0.25">
      <c r="A312" s="152" t="s">
        <v>392</v>
      </c>
      <c r="B312" s="153">
        <v>18.061611119460601</v>
      </c>
      <c r="C312" s="153">
        <v>131.18167240761301</v>
      </c>
      <c r="D312" s="153">
        <v>33.021000000000001</v>
      </c>
      <c r="E312" s="153">
        <v>113.387</v>
      </c>
      <c r="F312" s="153">
        <v>71.968000000000004</v>
      </c>
      <c r="G312" s="153">
        <v>31.227</v>
      </c>
      <c r="H312" s="153">
        <v>10.457000000000001</v>
      </c>
      <c r="I312" s="153">
        <v>2.1</v>
      </c>
      <c r="J312" s="153">
        <v>0.1</v>
      </c>
    </row>
    <row r="313" spans="1:10" x14ac:dyDescent="0.25">
      <c r="A313" s="152" t="s">
        <v>393</v>
      </c>
      <c r="B313" s="153">
        <v>12.1696815057755</v>
      </c>
      <c r="C313" s="153">
        <v>130.634274127281</v>
      </c>
      <c r="D313" s="153">
        <v>24.291</v>
      </c>
      <c r="E313" s="153">
        <v>99.206000000000003</v>
      </c>
      <c r="F313" s="153">
        <v>74.968999999999994</v>
      </c>
      <c r="G313" s="153">
        <v>37.904000000000003</v>
      </c>
      <c r="H313" s="153">
        <v>12.343</v>
      </c>
      <c r="I313" s="153">
        <v>2.2069999999999999</v>
      </c>
      <c r="J313" s="153">
        <v>0.1</v>
      </c>
    </row>
    <row r="314" spans="1:10" x14ac:dyDescent="0.25">
      <c r="A314" s="152" t="s">
        <v>394</v>
      </c>
      <c r="B314" s="153">
        <v>8.1105993208424607</v>
      </c>
      <c r="C314" s="153">
        <v>118.270209939304</v>
      </c>
      <c r="D314" s="153">
        <v>22.074999999999999</v>
      </c>
      <c r="E314" s="153">
        <v>94.834000000000003</v>
      </c>
      <c r="F314" s="153">
        <v>93.052999999999997</v>
      </c>
      <c r="G314" s="153">
        <v>53.076999999999998</v>
      </c>
      <c r="H314" s="153">
        <v>19.204999999999998</v>
      </c>
      <c r="I314" s="153">
        <v>3.016</v>
      </c>
      <c r="J314" s="153">
        <v>0.1</v>
      </c>
    </row>
    <row r="315" spans="1:10" x14ac:dyDescent="0.25">
      <c r="A315" s="152" t="s">
        <v>395</v>
      </c>
      <c r="B315" s="153">
        <v>5.2592599061404002</v>
      </c>
      <c r="C315" s="153">
        <v>108.04855130262099</v>
      </c>
      <c r="D315" s="153">
        <v>21.417999999999999</v>
      </c>
      <c r="E315" s="153">
        <v>90.409000000000006</v>
      </c>
      <c r="F315" s="153">
        <v>106.679</v>
      </c>
      <c r="G315" s="153">
        <v>67.58</v>
      </c>
      <c r="H315" s="153">
        <v>25.994</v>
      </c>
      <c r="I315" s="153">
        <v>4.282</v>
      </c>
      <c r="J315" s="153">
        <v>9.8000000000000004E-2</v>
      </c>
    </row>
    <row r="316" spans="1:10" x14ac:dyDescent="0.25">
      <c r="A316" s="152" t="s">
        <v>396</v>
      </c>
      <c r="B316" s="153">
        <v>4.7297395153664796</v>
      </c>
      <c r="C316" s="153">
        <v>103.769609149666</v>
      </c>
      <c r="D316" s="153">
        <v>14.973000000000001</v>
      </c>
      <c r="E316" s="153">
        <v>64</v>
      </c>
      <c r="F316" s="153">
        <v>115.306</v>
      </c>
      <c r="G316" s="153">
        <v>88.57</v>
      </c>
      <c r="H316" s="153">
        <v>39.438000000000002</v>
      </c>
      <c r="I316" s="153">
        <v>6.1740000000000004</v>
      </c>
      <c r="J316" s="153">
        <v>0.31900000000000001</v>
      </c>
    </row>
    <row r="317" spans="1:10" x14ac:dyDescent="0.25">
      <c r="A317" s="152" t="s">
        <v>397</v>
      </c>
      <c r="B317" s="153">
        <v>4.3056028732729699</v>
      </c>
      <c r="C317" s="153">
        <v>99.989784325482006</v>
      </c>
      <c r="D317" s="153">
        <v>12.741</v>
      </c>
      <c r="E317" s="153">
        <v>55.177999999999997</v>
      </c>
      <c r="F317" s="153">
        <v>118.203</v>
      </c>
      <c r="G317" s="153">
        <v>98.2</v>
      </c>
      <c r="H317" s="153">
        <v>46.287999999999997</v>
      </c>
      <c r="I317" s="153">
        <v>7.2050000000000001</v>
      </c>
      <c r="J317" s="153">
        <v>0.32500000000000001</v>
      </c>
    </row>
    <row r="318" spans="1:10" x14ac:dyDescent="0.25">
      <c r="A318" s="152" t="s">
        <v>398</v>
      </c>
      <c r="B318" s="153">
        <v>3.8878356384703898</v>
      </c>
      <c r="C318" s="153">
        <v>96.031307538323006</v>
      </c>
      <c r="D318" s="153">
        <v>10.914999999999999</v>
      </c>
      <c r="E318" s="153">
        <v>48.283000000000001</v>
      </c>
      <c r="F318" s="153">
        <v>119.494</v>
      </c>
      <c r="G318" s="153">
        <v>106.06</v>
      </c>
      <c r="H318" s="153">
        <v>52.360999999999997</v>
      </c>
      <c r="I318" s="153">
        <v>8.1920000000000002</v>
      </c>
      <c r="J318" s="153">
        <v>0.33500000000000002</v>
      </c>
    </row>
    <row r="319" spans="1:10" x14ac:dyDescent="0.25">
      <c r="A319" s="152" t="s">
        <v>399</v>
      </c>
      <c r="B319" s="153">
        <v>3.49255660454617</v>
      </c>
      <c r="C319" s="153">
        <v>92.033033039030897</v>
      </c>
      <c r="D319" s="153">
        <v>9.4830000000000005</v>
      </c>
      <c r="E319" s="153">
        <v>43.625</v>
      </c>
      <c r="F319" s="153">
        <v>119.89700000000001</v>
      </c>
      <c r="G319" s="153">
        <v>112.441</v>
      </c>
      <c r="H319" s="153">
        <v>56.585000000000001</v>
      </c>
      <c r="I319" s="153">
        <v>9.1210000000000004</v>
      </c>
      <c r="J319" s="153">
        <v>0.34799999999999998</v>
      </c>
    </row>
    <row r="320" spans="1:10" x14ac:dyDescent="0.25">
      <c r="A320" s="152" t="s">
        <v>400</v>
      </c>
      <c r="B320" s="153">
        <v>3.1673927561449702</v>
      </c>
      <c r="C320" s="153">
        <v>88.526790730633707</v>
      </c>
      <c r="D320" s="153">
        <v>8.3219999999999992</v>
      </c>
      <c r="E320" s="153">
        <v>44.052</v>
      </c>
      <c r="F320" s="153">
        <v>118.83499999999999</v>
      </c>
      <c r="G320" s="153">
        <v>117.256</v>
      </c>
      <c r="H320" s="153">
        <v>57.526000000000003</v>
      </c>
      <c r="I320" s="153">
        <v>9.8859999999999992</v>
      </c>
      <c r="J320" s="153">
        <v>0.36299999999999999</v>
      </c>
    </row>
    <row r="321" spans="1:10" x14ac:dyDescent="0.25">
      <c r="A321" s="152" t="s">
        <v>401</v>
      </c>
      <c r="B321" s="153">
        <v>2.8637445049183299</v>
      </c>
      <c r="C321" s="153">
        <v>85.044130819746897</v>
      </c>
      <c r="D321" s="153">
        <v>7.4790000000000001</v>
      </c>
      <c r="E321" s="153">
        <v>43.292000000000002</v>
      </c>
      <c r="F321" s="153">
        <v>117.827</v>
      </c>
      <c r="G321" s="153">
        <v>122.193</v>
      </c>
      <c r="H321" s="153">
        <v>59.072000000000003</v>
      </c>
      <c r="I321" s="153">
        <v>10.007999999999999</v>
      </c>
      <c r="J321" s="153">
        <v>0.38900000000000001</v>
      </c>
    </row>
    <row r="322" spans="1:10" x14ac:dyDescent="0.25">
      <c r="A322" s="152" t="s">
        <v>402</v>
      </c>
      <c r="B322" s="153">
        <v>2.6607310368377299</v>
      </c>
      <c r="C322" s="153">
        <v>82.063783940132694</v>
      </c>
      <c r="D322" s="153">
        <v>7.5129999999999999</v>
      </c>
      <c r="E322" s="153">
        <v>43.591999999999999</v>
      </c>
      <c r="F322" s="153">
        <v>116</v>
      </c>
      <c r="G322" s="153">
        <v>126.396</v>
      </c>
      <c r="H322" s="153">
        <v>59.314999999999998</v>
      </c>
      <c r="I322" s="153">
        <v>10.083</v>
      </c>
      <c r="J322" s="153">
        <v>0.42099999999999999</v>
      </c>
    </row>
    <row r="323" spans="1:10" x14ac:dyDescent="0.25">
      <c r="A323" s="152" t="s">
        <v>403</v>
      </c>
      <c r="B323" s="153">
        <v>52.549006460427599</v>
      </c>
      <c r="C323" s="153">
        <v>136.22790949450399</v>
      </c>
      <c r="D323" s="153">
        <v>18.135000000000002</v>
      </c>
      <c r="E323" s="153">
        <v>123.429</v>
      </c>
      <c r="F323" s="153">
        <v>149.71799999999999</v>
      </c>
      <c r="G323" s="153">
        <v>103.982</v>
      </c>
      <c r="H323" s="153">
        <v>54.451000000000001</v>
      </c>
      <c r="I323" s="153">
        <v>17.713000000000001</v>
      </c>
      <c r="J323" s="153">
        <v>1.1719999999999999</v>
      </c>
    </row>
    <row r="324" spans="1:10" x14ac:dyDescent="0.25">
      <c r="A324" s="152" t="s">
        <v>404</v>
      </c>
      <c r="B324" s="153">
        <v>40.580052927119297</v>
      </c>
      <c r="C324" s="153">
        <v>117.361732766369</v>
      </c>
      <c r="D324" s="153">
        <v>23.562000000000001</v>
      </c>
      <c r="E324" s="153">
        <v>142.27199999999999</v>
      </c>
      <c r="F324" s="153">
        <v>159.04499999999999</v>
      </c>
      <c r="G324" s="153">
        <v>103.73399999999999</v>
      </c>
      <c r="H324" s="153">
        <v>52.965000000000003</v>
      </c>
      <c r="I324" s="153">
        <v>16.524000000000001</v>
      </c>
      <c r="J324" s="153">
        <v>1.0980000000000001</v>
      </c>
    </row>
    <row r="325" spans="1:10" x14ac:dyDescent="0.25">
      <c r="A325" s="152" t="s">
        <v>405</v>
      </c>
      <c r="B325" s="153">
        <v>31.599951916144999</v>
      </c>
      <c r="C325" s="153">
        <v>107.77977635348</v>
      </c>
      <c r="D325" s="153">
        <v>29.483000000000001</v>
      </c>
      <c r="E325" s="153">
        <v>162.29</v>
      </c>
      <c r="F325" s="153">
        <v>168.16499999999999</v>
      </c>
      <c r="G325" s="153">
        <v>102.529</v>
      </c>
      <c r="H325" s="153">
        <v>50.814999999999998</v>
      </c>
      <c r="I325" s="153">
        <v>15.032</v>
      </c>
      <c r="J325" s="153">
        <v>1.006</v>
      </c>
    </row>
    <row r="326" spans="1:10" x14ac:dyDescent="0.25">
      <c r="A326" s="152" t="s">
        <v>406</v>
      </c>
      <c r="B326" s="153">
        <v>26.183894010732701</v>
      </c>
      <c r="C326" s="153">
        <v>106.674618507448</v>
      </c>
      <c r="D326" s="153">
        <v>30.663</v>
      </c>
      <c r="E326" s="153">
        <v>156.755</v>
      </c>
      <c r="F326" s="153">
        <v>151.31</v>
      </c>
      <c r="G326" s="153">
        <v>85.781000000000006</v>
      </c>
      <c r="H326" s="153">
        <v>41.027000000000001</v>
      </c>
      <c r="I326" s="153">
        <v>11.32</v>
      </c>
      <c r="J326" s="153">
        <v>0.76400000000000001</v>
      </c>
    </row>
    <row r="327" spans="1:10" x14ac:dyDescent="0.25">
      <c r="A327" s="152" t="s">
        <v>407</v>
      </c>
      <c r="B327" s="153">
        <v>22.143871427530801</v>
      </c>
      <c r="C327" s="153">
        <v>102.320730239488</v>
      </c>
      <c r="D327" s="153">
        <v>31.343</v>
      </c>
      <c r="E327" s="153">
        <v>137.25399999999999</v>
      </c>
      <c r="F327" s="153">
        <v>130.72</v>
      </c>
      <c r="G327" s="153">
        <v>66.75</v>
      </c>
      <c r="H327" s="153">
        <v>28.574999999999999</v>
      </c>
      <c r="I327" s="153">
        <v>7.7140000000000004</v>
      </c>
      <c r="J327" s="153">
        <v>0.504</v>
      </c>
    </row>
    <row r="328" spans="1:10" x14ac:dyDescent="0.25">
      <c r="A328" s="152" t="s">
        <v>408</v>
      </c>
      <c r="B328" s="153">
        <v>16.714469533872201</v>
      </c>
      <c r="C328" s="153">
        <v>96.949514918031198</v>
      </c>
      <c r="D328" s="153">
        <v>24.257999999999999</v>
      </c>
      <c r="E328" s="153">
        <v>116.824</v>
      </c>
      <c r="F328" s="153">
        <v>123.72199999999999</v>
      </c>
      <c r="G328" s="153">
        <v>53.408999999999999</v>
      </c>
      <c r="H328" s="153">
        <v>18.379000000000001</v>
      </c>
      <c r="I328" s="153">
        <v>4.0670000000000002</v>
      </c>
      <c r="J328" s="153">
        <v>0.32100000000000001</v>
      </c>
    </row>
    <row r="329" spans="1:10" x14ac:dyDescent="0.25">
      <c r="A329" s="152" t="s">
        <v>409</v>
      </c>
      <c r="B329" s="153">
        <v>13.2176286297919</v>
      </c>
      <c r="C329" s="153">
        <v>87.950811322176094</v>
      </c>
      <c r="D329" s="153">
        <v>16.157</v>
      </c>
      <c r="E329" s="153">
        <v>104.31100000000001</v>
      </c>
      <c r="F329" s="153">
        <v>126.127</v>
      </c>
      <c r="G329" s="153">
        <v>53.91</v>
      </c>
      <c r="H329" s="153">
        <v>15.33</v>
      </c>
      <c r="I329" s="153">
        <v>3.1019999999999999</v>
      </c>
      <c r="J329" s="153">
        <v>0.24299999999999999</v>
      </c>
    </row>
    <row r="330" spans="1:10" x14ac:dyDescent="0.25">
      <c r="A330" s="152" t="s">
        <v>410</v>
      </c>
      <c r="B330" s="153">
        <v>10.906938112538199</v>
      </c>
      <c r="C330" s="153">
        <v>79.138838320603995</v>
      </c>
      <c r="D330" s="153">
        <v>11.372999999999999</v>
      </c>
      <c r="E330" s="153">
        <v>82.698999999999998</v>
      </c>
      <c r="F330" s="153">
        <v>132.63200000000001</v>
      </c>
      <c r="G330" s="153">
        <v>63.585000000000001</v>
      </c>
      <c r="H330" s="153">
        <v>18.148</v>
      </c>
      <c r="I330" s="153">
        <v>2.9390000000000001</v>
      </c>
      <c r="J330" s="153">
        <v>0.28399999999999997</v>
      </c>
    </row>
    <row r="331" spans="1:10" x14ac:dyDescent="0.25">
      <c r="A331" s="152" t="s">
        <v>411</v>
      </c>
      <c r="B331" s="153">
        <v>9.3541570247046604</v>
      </c>
      <c r="C331" s="153">
        <v>73.097070315814094</v>
      </c>
      <c r="D331" s="153">
        <v>10.819000000000001</v>
      </c>
      <c r="E331" s="153">
        <v>71.539000000000001</v>
      </c>
      <c r="F331" s="153">
        <v>136.303</v>
      </c>
      <c r="G331" s="153">
        <v>76.861999999999995</v>
      </c>
      <c r="H331" s="153">
        <v>22.966000000000001</v>
      </c>
      <c r="I331" s="153">
        <v>3.6909999999999998</v>
      </c>
      <c r="J331" s="153">
        <v>0.2</v>
      </c>
    </row>
    <row r="332" spans="1:10" x14ac:dyDescent="0.25">
      <c r="A332" s="152" t="s">
        <v>412</v>
      </c>
      <c r="B332" s="153">
        <v>6.5478605110530497</v>
      </c>
      <c r="C332" s="153">
        <v>70.222290498308595</v>
      </c>
      <c r="D332" s="153">
        <v>10.177</v>
      </c>
      <c r="E332" s="153">
        <v>60.945999999999998</v>
      </c>
      <c r="F332" s="153">
        <v>130.376</v>
      </c>
      <c r="G332" s="153">
        <v>87.527000000000001</v>
      </c>
      <c r="H332" s="153">
        <v>27.411999999999999</v>
      </c>
      <c r="I332" s="153">
        <v>4.17</v>
      </c>
      <c r="J332" s="153">
        <v>0.21199999999999999</v>
      </c>
    </row>
    <row r="333" spans="1:10" x14ac:dyDescent="0.25">
      <c r="A333" s="152" t="s">
        <v>413</v>
      </c>
      <c r="B333" s="153">
        <v>5.4247454431992601</v>
      </c>
      <c r="C333" s="153">
        <v>66.265713993049701</v>
      </c>
      <c r="D333" s="153">
        <v>10.95</v>
      </c>
      <c r="E333" s="153">
        <v>58.892000000000003</v>
      </c>
      <c r="F333" s="153">
        <v>128.298</v>
      </c>
      <c r="G333" s="153">
        <v>98.721999999999994</v>
      </c>
      <c r="H333" s="153">
        <v>33.914999999999999</v>
      </c>
      <c r="I333" s="153">
        <v>5.68</v>
      </c>
      <c r="J333" s="153">
        <v>0.26300000000000001</v>
      </c>
    </row>
    <row r="334" spans="1:10" x14ac:dyDescent="0.25">
      <c r="A334" s="152" t="s">
        <v>414</v>
      </c>
      <c r="B334" s="153">
        <v>4.7196323628632104</v>
      </c>
      <c r="C334" s="153">
        <v>61.571362157742797</v>
      </c>
      <c r="D334" s="153">
        <v>10.385999999999999</v>
      </c>
      <c r="E334" s="153">
        <v>57.951000000000001</v>
      </c>
      <c r="F334" s="153">
        <v>130.62899999999999</v>
      </c>
      <c r="G334" s="153">
        <v>112.96299999999999</v>
      </c>
      <c r="H334" s="153">
        <v>43.594000000000001</v>
      </c>
      <c r="I334" s="153">
        <v>7.6989999999999998</v>
      </c>
      <c r="J334" s="153">
        <v>0.41799999999999998</v>
      </c>
    </row>
    <row r="335" spans="1:10" x14ac:dyDescent="0.25">
      <c r="A335" s="152" t="s">
        <v>415</v>
      </c>
      <c r="B335" s="153">
        <v>4.1218182491359299</v>
      </c>
      <c r="C335" s="153">
        <v>57.569803031288203</v>
      </c>
      <c r="D335" s="153">
        <v>9.016</v>
      </c>
      <c r="E335" s="153">
        <v>52.597000000000001</v>
      </c>
      <c r="F335" s="153">
        <v>126.992</v>
      </c>
      <c r="G335" s="153">
        <v>116.626</v>
      </c>
      <c r="H335" s="153">
        <v>48.335999999999999</v>
      </c>
      <c r="I335" s="153">
        <v>9.2439999999999998</v>
      </c>
      <c r="J335" s="153">
        <v>0.42899999999999999</v>
      </c>
    </row>
    <row r="336" spans="1:10" x14ac:dyDescent="0.25">
      <c r="A336" s="152" t="s">
        <v>416</v>
      </c>
      <c r="B336" s="153">
        <v>3.4494945496824601</v>
      </c>
      <c r="C336" s="153">
        <v>53.661618089355997</v>
      </c>
      <c r="D336" s="153">
        <v>7.4169999999999998</v>
      </c>
      <c r="E336" s="153">
        <v>45.558999999999997</v>
      </c>
      <c r="F336" s="153">
        <v>117.36799999999999</v>
      </c>
      <c r="G336" s="153">
        <v>125.1</v>
      </c>
      <c r="H336" s="153">
        <v>58.424999999999997</v>
      </c>
      <c r="I336" s="153">
        <v>11.9</v>
      </c>
      <c r="J336" s="153">
        <v>0.49099999999999999</v>
      </c>
    </row>
    <row r="337" spans="1:10" x14ac:dyDescent="0.25">
      <c r="A337" s="152" t="s">
        <v>417</v>
      </c>
      <c r="B337" s="153">
        <v>2.9934158830564601</v>
      </c>
      <c r="C337" s="153">
        <v>49.451831139771699</v>
      </c>
      <c r="D337" s="153">
        <v>7.2030000000000003</v>
      </c>
      <c r="E337" s="153">
        <v>44.436</v>
      </c>
      <c r="F337" s="153">
        <v>114.68</v>
      </c>
      <c r="G337" s="153">
        <v>128.64099999999999</v>
      </c>
      <c r="H337" s="153">
        <v>60.988</v>
      </c>
      <c r="I337" s="153">
        <v>12.194000000000001</v>
      </c>
      <c r="J337" s="153">
        <v>0.498</v>
      </c>
    </row>
    <row r="338" spans="1:10" x14ac:dyDescent="0.25">
      <c r="A338" s="152" t="s">
        <v>418</v>
      </c>
      <c r="B338" s="153">
        <v>2.6251240202486099</v>
      </c>
      <c r="C338" s="153">
        <v>45.749914254951698</v>
      </c>
      <c r="D338" s="153">
        <v>7.266</v>
      </c>
      <c r="E338" s="153">
        <v>44.435000000000002</v>
      </c>
      <c r="F338" s="153">
        <v>114.797</v>
      </c>
      <c r="G338" s="153">
        <v>130.768</v>
      </c>
      <c r="H338" s="153">
        <v>61.194000000000003</v>
      </c>
      <c r="I338" s="153">
        <v>11.590999999999999</v>
      </c>
      <c r="J338" s="153">
        <v>0.48899999999999999</v>
      </c>
    </row>
    <row r="339" spans="1:10" x14ac:dyDescent="0.25">
      <c r="A339" s="152" t="s">
        <v>419</v>
      </c>
      <c r="B339" s="153">
        <v>2.3499724357770599</v>
      </c>
      <c r="C339" s="153">
        <v>42.351888495617402</v>
      </c>
      <c r="D339" s="153">
        <v>7.2779999999999996</v>
      </c>
      <c r="E339" s="153">
        <v>44.511000000000003</v>
      </c>
      <c r="F339" s="153">
        <v>114.98699999999999</v>
      </c>
      <c r="G339" s="153">
        <v>132.08500000000001</v>
      </c>
      <c r="H339" s="153">
        <v>61.296999999999997</v>
      </c>
      <c r="I339" s="153">
        <v>11.611000000000001</v>
      </c>
      <c r="J339" s="153">
        <v>0.49099999999999999</v>
      </c>
    </row>
    <row r="340" spans="1:10" x14ac:dyDescent="0.25">
      <c r="A340" s="152" t="s">
        <v>420</v>
      </c>
      <c r="B340" s="153">
        <v>2.1258171657245799</v>
      </c>
      <c r="C340" s="153">
        <v>39.040009711560401</v>
      </c>
      <c r="D340" s="153">
        <v>7.3010000000000002</v>
      </c>
      <c r="E340" s="153">
        <v>44.655000000000001</v>
      </c>
      <c r="F340" s="153">
        <v>115.358</v>
      </c>
      <c r="G340" s="153">
        <v>132.511</v>
      </c>
      <c r="H340" s="153">
        <v>61.494</v>
      </c>
      <c r="I340" s="153">
        <v>11.648</v>
      </c>
      <c r="J340" s="153">
        <v>0.49299999999999999</v>
      </c>
    </row>
    <row r="341" spans="1:10" x14ac:dyDescent="0.25">
      <c r="A341" s="152" t="s">
        <v>421</v>
      </c>
      <c r="B341" s="153">
        <v>1.9459051511882</v>
      </c>
      <c r="C341" s="153">
        <v>36.060439456716203</v>
      </c>
      <c r="D341" s="153">
        <v>7.3230000000000004</v>
      </c>
      <c r="E341" s="153">
        <v>44.790999999999997</v>
      </c>
      <c r="F341" s="153">
        <v>115.711</v>
      </c>
      <c r="G341" s="153">
        <v>132.91499999999999</v>
      </c>
      <c r="H341" s="153">
        <v>61.682000000000002</v>
      </c>
      <c r="I341" s="153">
        <v>11.683999999999999</v>
      </c>
      <c r="J341" s="153">
        <v>0.49399999999999999</v>
      </c>
    </row>
    <row r="342" spans="1:10" x14ac:dyDescent="0.25">
      <c r="A342" s="152" t="s">
        <v>422</v>
      </c>
      <c r="B342" s="153">
        <v>1.7849114679806499</v>
      </c>
      <c r="C342" s="153">
        <v>33.162236351299804</v>
      </c>
      <c r="D342" s="153">
        <v>7.3419999999999996</v>
      </c>
      <c r="E342" s="153">
        <v>44.905999999999999</v>
      </c>
      <c r="F342" s="153">
        <v>116.00700000000001</v>
      </c>
      <c r="G342" s="153">
        <v>133.256</v>
      </c>
      <c r="H342" s="153">
        <v>61.84</v>
      </c>
      <c r="I342" s="153">
        <v>11.712999999999999</v>
      </c>
      <c r="J342" s="153">
        <v>0.496</v>
      </c>
    </row>
    <row r="343" spans="1:10" x14ac:dyDescent="0.25">
      <c r="A343" s="152" t="s">
        <v>423</v>
      </c>
      <c r="B343" s="153">
        <v>135.93396636345901</v>
      </c>
      <c r="C343" s="153">
        <v>273.33440795444301</v>
      </c>
      <c r="D343" s="153">
        <v>186.2</v>
      </c>
      <c r="E343" s="153">
        <v>384.37</v>
      </c>
      <c r="F343" s="153">
        <v>313.88</v>
      </c>
      <c r="G343" s="153">
        <v>248.71</v>
      </c>
      <c r="H343" s="153">
        <v>138.32</v>
      </c>
      <c r="I343" s="153">
        <v>53.2</v>
      </c>
      <c r="J343" s="153">
        <v>5.32</v>
      </c>
    </row>
    <row r="344" spans="1:10" x14ac:dyDescent="0.25">
      <c r="A344" s="152" t="s">
        <v>424</v>
      </c>
      <c r="B344" s="153">
        <v>118.998174845555</v>
      </c>
      <c r="C344" s="153">
        <v>241.27072735840301</v>
      </c>
      <c r="D344" s="153">
        <v>183.4</v>
      </c>
      <c r="E344" s="153">
        <v>378.59</v>
      </c>
      <c r="F344" s="153">
        <v>309.16000000000003</v>
      </c>
      <c r="G344" s="153">
        <v>244.97</v>
      </c>
      <c r="H344" s="153">
        <v>136.24</v>
      </c>
      <c r="I344" s="153">
        <v>52.4</v>
      </c>
      <c r="J344" s="153">
        <v>5.24</v>
      </c>
    </row>
    <row r="345" spans="1:10" x14ac:dyDescent="0.25">
      <c r="A345" s="152" t="s">
        <v>425</v>
      </c>
      <c r="B345" s="153">
        <v>103.920020092361</v>
      </c>
      <c r="C345" s="153">
        <v>209.61936257652999</v>
      </c>
      <c r="D345" s="153">
        <v>180.6</v>
      </c>
      <c r="E345" s="153">
        <v>372.81</v>
      </c>
      <c r="F345" s="153">
        <v>304.44</v>
      </c>
      <c r="G345" s="153">
        <v>241.23</v>
      </c>
      <c r="H345" s="153">
        <v>134.16</v>
      </c>
      <c r="I345" s="153">
        <v>51.6</v>
      </c>
      <c r="J345" s="153">
        <v>5.16</v>
      </c>
    </row>
    <row r="346" spans="1:10" x14ac:dyDescent="0.25">
      <c r="A346" s="152" t="s">
        <v>426</v>
      </c>
      <c r="B346" s="153">
        <v>88.473048961344404</v>
      </c>
      <c r="C346" s="153">
        <v>180.076849645333</v>
      </c>
      <c r="D346" s="153">
        <v>177.8</v>
      </c>
      <c r="E346" s="153">
        <v>367.03</v>
      </c>
      <c r="F346" s="153">
        <v>299.72000000000003</v>
      </c>
      <c r="G346" s="153">
        <v>237.49</v>
      </c>
      <c r="H346" s="153">
        <v>132.08000000000001</v>
      </c>
      <c r="I346" s="153">
        <v>50.8</v>
      </c>
      <c r="J346" s="153">
        <v>5.08</v>
      </c>
    </row>
    <row r="347" spans="1:10" x14ac:dyDescent="0.25">
      <c r="A347" s="152" t="s">
        <v>427</v>
      </c>
      <c r="B347" s="153">
        <v>76.344631831565295</v>
      </c>
      <c r="C347" s="153">
        <v>152.012702787574</v>
      </c>
      <c r="D347" s="153">
        <v>175</v>
      </c>
      <c r="E347" s="153">
        <v>361.25</v>
      </c>
      <c r="F347" s="153">
        <v>295</v>
      </c>
      <c r="G347" s="153">
        <v>233.75</v>
      </c>
      <c r="H347" s="153">
        <v>130</v>
      </c>
      <c r="I347" s="153">
        <v>50</v>
      </c>
      <c r="J347" s="153">
        <v>5</v>
      </c>
    </row>
    <row r="348" spans="1:10" x14ac:dyDescent="0.25">
      <c r="A348" s="152" t="s">
        <v>428</v>
      </c>
      <c r="B348" s="153">
        <v>64.242310586704306</v>
      </c>
      <c r="C348" s="153">
        <v>128.120540993974</v>
      </c>
      <c r="D348" s="153">
        <v>173.6</v>
      </c>
      <c r="E348" s="153">
        <v>358.36</v>
      </c>
      <c r="F348" s="153">
        <v>292.64</v>
      </c>
      <c r="G348" s="153">
        <v>231.88</v>
      </c>
      <c r="H348" s="153">
        <v>128.96</v>
      </c>
      <c r="I348" s="153">
        <v>49.6</v>
      </c>
      <c r="J348" s="153">
        <v>4.96</v>
      </c>
    </row>
    <row r="349" spans="1:10" x14ac:dyDescent="0.25">
      <c r="A349" s="152" t="s">
        <v>429</v>
      </c>
      <c r="B349" s="153">
        <v>50.056522452278401</v>
      </c>
      <c r="C349" s="153">
        <v>114.779784955292</v>
      </c>
      <c r="D349" s="153">
        <v>151.19999999999999</v>
      </c>
      <c r="E349" s="153">
        <v>312.12</v>
      </c>
      <c r="F349" s="153">
        <v>254.88</v>
      </c>
      <c r="G349" s="153">
        <v>201.96</v>
      </c>
      <c r="H349" s="153">
        <v>112.32</v>
      </c>
      <c r="I349" s="153">
        <v>43.2</v>
      </c>
      <c r="J349" s="153">
        <v>4.32</v>
      </c>
    </row>
    <row r="350" spans="1:10" x14ac:dyDescent="0.25">
      <c r="A350" s="152" t="s">
        <v>430</v>
      </c>
      <c r="B350" s="153">
        <v>43.344730429801999</v>
      </c>
      <c r="C350" s="153">
        <v>103.568553019069</v>
      </c>
      <c r="D350" s="153">
        <v>131.6</v>
      </c>
      <c r="E350" s="153">
        <v>271.66000000000003</v>
      </c>
      <c r="F350" s="153">
        <v>221.84</v>
      </c>
      <c r="G350" s="153">
        <v>175.78</v>
      </c>
      <c r="H350" s="153">
        <v>97.76</v>
      </c>
      <c r="I350" s="153">
        <v>37.6</v>
      </c>
      <c r="J350" s="153">
        <v>3.76</v>
      </c>
    </row>
    <row r="351" spans="1:10" x14ac:dyDescent="0.25">
      <c r="A351" s="152" t="s">
        <v>431</v>
      </c>
      <c r="B351" s="153">
        <v>36.525936194333198</v>
      </c>
      <c r="C351" s="153">
        <v>130.91271083656</v>
      </c>
      <c r="D351" s="153">
        <v>121.71599999999999</v>
      </c>
      <c r="E351" s="153">
        <v>251.25700000000001</v>
      </c>
      <c r="F351" s="153">
        <v>205.178</v>
      </c>
      <c r="G351" s="153">
        <v>162.578</v>
      </c>
      <c r="H351" s="153">
        <v>90.417000000000002</v>
      </c>
      <c r="I351" s="153">
        <v>34.776000000000003</v>
      </c>
      <c r="J351" s="153">
        <v>3.4780000000000002</v>
      </c>
    </row>
    <row r="352" spans="1:10" x14ac:dyDescent="0.25">
      <c r="A352" s="152" t="s">
        <v>432</v>
      </c>
      <c r="B352" s="153">
        <v>27.424252707688002</v>
      </c>
      <c r="C352" s="153">
        <v>145.59000530619301</v>
      </c>
      <c r="D352" s="153">
        <v>106.26</v>
      </c>
      <c r="E352" s="153">
        <v>221.91399999999999</v>
      </c>
      <c r="F352" s="153">
        <v>188.03399999999999</v>
      </c>
      <c r="G352" s="153">
        <v>143.91300000000001</v>
      </c>
      <c r="H352" s="153">
        <v>78.078000000000003</v>
      </c>
      <c r="I352" s="153">
        <v>29.029</v>
      </c>
      <c r="J352" s="153">
        <v>2.7719999999999998</v>
      </c>
    </row>
    <row r="353" spans="1:10" x14ac:dyDescent="0.25">
      <c r="A353" s="152" t="s">
        <v>433</v>
      </c>
      <c r="B353" s="153">
        <v>23.194387003186002</v>
      </c>
      <c r="C353" s="153">
        <v>147.22000401613201</v>
      </c>
      <c r="D353" s="153">
        <v>91.186999999999998</v>
      </c>
      <c r="E353" s="153">
        <v>192.49100000000001</v>
      </c>
      <c r="F353" s="153">
        <v>169.108</v>
      </c>
      <c r="G353" s="153">
        <v>125.15600000000001</v>
      </c>
      <c r="H353" s="153">
        <v>66.129000000000005</v>
      </c>
      <c r="I353" s="153">
        <v>23.718</v>
      </c>
      <c r="J353" s="153">
        <v>2.2109999999999999</v>
      </c>
    </row>
    <row r="354" spans="1:10" x14ac:dyDescent="0.25">
      <c r="A354" s="152" t="s">
        <v>434</v>
      </c>
      <c r="B354" s="153">
        <v>19.896454031199202</v>
      </c>
      <c r="C354" s="153">
        <v>138.19000800983801</v>
      </c>
      <c r="D354" s="153">
        <v>76.168999999999997</v>
      </c>
      <c r="E354" s="153">
        <v>162.78899999999999</v>
      </c>
      <c r="F354" s="153">
        <v>148.02000000000001</v>
      </c>
      <c r="G354" s="153">
        <v>106.04600000000001</v>
      </c>
      <c r="H354" s="153">
        <v>54.585000000000001</v>
      </c>
      <c r="I354" s="153">
        <v>18.744</v>
      </c>
      <c r="J354" s="153">
        <v>1.647</v>
      </c>
    </row>
    <row r="355" spans="1:10" x14ac:dyDescent="0.25">
      <c r="A355" s="152" t="s">
        <v>435</v>
      </c>
      <c r="B355" s="153">
        <v>16.629301965571901</v>
      </c>
      <c r="C355" s="153">
        <v>136.270010611749</v>
      </c>
      <c r="D355" s="153">
        <v>69.748999999999995</v>
      </c>
      <c r="E355" s="153">
        <v>150.90199999999999</v>
      </c>
      <c r="F355" s="153">
        <v>141.97900000000001</v>
      </c>
      <c r="G355" s="153">
        <v>98.525000000000006</v>
      </c>
      <c r="H355" s="153">
        <v>49.314999999999998</v>
      </c>
      <c r="I355" s="153">
        <v>16.21</v>
      </c>
      <c r="J355" s="153">
        <v>1.32</v>
      </c>
    </row>
    <row r="356" spans="1:10" x14ac:dyDescent="0.25">
      <c r="A356" s="152" t="s">
        <v>436</v>
      </c>
      <c r="B356" s="153">
        <v>14.426506439222299</v>
      </c>
      <c r="C356" s="153">
        <v>126.761328663017</v>
      </c>
      <c r="D356" s="153">
        <v>62.058999999999997</v>
      </c>
      <c r="E356" s="153">
        <v>138.90899999999999</v>
      </c>
      <c r="F356" s="153">
        <v>140.28299999999999</v>
      </c>
      <c r="G356" s="153">
        <v>92.701999999999998</v>
      </c>
      <c r="H356" s="153">
        <v>44.124000000000002</v>
      </c>
      <c r="I356" s="153">
        <v>13.308</v>
      </c>
      <c r="J356" s="153">
        <v>0.95499999999999996</v>
      </c>
    </row>
    <row r="357" spans="1:10" x14ac:dyDescent="0.25">
      <c r="A357" s="152" t="s">
        <v>437</v>
      </c>
      <c r="B357" s="153">
        <v>12.8457099354217</v>
      </c>
      <c r="C357" s="153">
        <v>117.392396653734</v>
      </c>
      <c r="D357" s="153">
        <v>56.287999999999997</v>
      </c>
      <c r="E357" s="153">
        <v>129.06299999999999</v>
      </c>
      <c r="F357" s="153">
        <v>135.35599999999999</v>
      </c>
      <c r="G357" s="153">
        <v>88.253</v>
      </c>
      <c r="H357" s="153">
        <v>41.091999999999999</v>
      </c>
      <c r="I357" s="153">
        <v>11.882999999999999</v>
      </c>
      <c r="J357" s="153">
        <v>0.80500000000000005</v>
      </c>
    </row>
    <row r="358" spans="1:10" x14ac:dyDescent="0.25">
      <c r="A358" s="152" t="s">
        <v>438</v>
      </c>
      <c r="B358" s="153">
        <v>11.546683755308401</v>
      </c>
      <c r="C358" s="153">
        <v>109.060021397399</v>
      </c>
      <c r="D358" s="153">
        <v>51.085000000000001</v>
      </c>
      <c r="E358" s="153">
        <v>120.572</v>
      </c>
      <c r="F358" s="153">
        <v>131.54599999999999</v>
      </c>
      <c r="G358" s="153">
        <v>85.245000000000005</v>
      </c>
      <c r="H358" s="153">
        <v>38.902999999999999</v>
      </c>
      <c r="I358" s="153">
        <v>10.795999999999999</v>
      </c>
      <c r="J358" s="153">
        <v>0.69299999999999995</v>
      </c>
    </row>
    <row r="359" spans="1:10" x14ac:dyDescent="0.25">
      <c r="A359" s="152" t="s">
        <v>439</v>
      </c>
      <c r="B359" s="153">
        <v>10.347443097537299</v>
      </c>
      <c r="C359" s="153">
        <v>103.069330010831</v>
      </c>
      <c r="D359" s="153">
        <v>46.279000000000003</v>
      </c>
      <c r="E359" s="153">
        <v>112.986</v>
      </c>
      <c r="F359" s="153">
        <v>128.50200000000001</v>
      </c>
      <c r="G359" s="153">
        <v>83.346999999999994</v>
      </c>
      <c r="H359" s="153">
        <v>37.362000000000002</v>
      </c>
      <c r="I359" s="153">
        <v>9.9559999999999995</v>
      </c>
      <c r="J359" s="153">
        <v>0.60799999999999998</v>
      </c>
    </row>
    <row r="360" spans="1:10" x14ac:dyDescent="0.25">
      <c r="A360" s="152" t="s">
        <v>440</v>
      </c>
      <c r="B360" s="153">
        <v>9.2239832566762807</v>
      </c>
      <c r="C360" s="153">
        <v>97.524494272417797</v>
      </c>
      <c r="D360" s="153">
        <v>41.790999999999997</v>
      </c>
      <c r="E360" s="153">
        <v>106.062</v>
      </c>
      <c r="F360" s="153">
        <v>125.99</v>
      </c>
      <c r="G360" s="153">
        <v>82.370999999999995</v>
      </c>
      <c r="H360" s="153">
        <v>36.354999999999997</v>
      </c>
      <c r="I360" s="153">
        <v>9.3079999999999998</v>
      </c>
      <c r="J360" s="153">
        <v>0.54300000000000004</v>
      </c>
    </row>
    <row r="361" spans="1:10" x14ac:dyDescent="0.25">
      <c r="A361" s="152" t="s">
        <v>441</v>
      </c>
      <c r="B361" s="153">
        <v>8.4440559502546595</v>
      </c>
      <c r="C361" s="153">
        <v>91.871238103490001</v>
      </c>
      <c r="D361" s="153">
        <v>37.637999999999998</v>
      </c>
      <c r="E361" s="153">
        <v>99.783000000000001</v>
      </c>
      <c r="F361" s="153">
        <v>124.09</v>
      </c>
      <c r="G361" s="153">
        <v>82.331999999999994</v>
      </c>
      <c r="H361" s="153">
        <v>35.856000000000002</v>
      </c>
      <c r="I361" s="153">
        <v>8.827</v>
      </c>
      <c r="J361" s="153">
        <v>0.49399999999999999</v>
      </c>
    </row>
    <row r="362" spans="1:10" x14ac:dyDescent="0.25">
      <c r="A362" s="152" t="s">
        <v>442</v>
      </c>
      <c r="B362" s="153">
        <v>7.7219205759819802</v>
      </c>
      <c r="C362" s="153">
        <v>86.524302240847703</v>
      </c>
      <c r="D362" s="153">
        <v>33.752000000000002</v>
      </c>
      <c r="E362" s="153">
        <v>93.962000000000003</v>
      </c>
      <c r="F362" s="153">
        <v>122.645</v>
      </c>
      <c r="G362" s="153">
        <v>83.117999999999995</v>
      </c>
      <c r="H362" s="153">
        <v>35.802</v>
      </c>
      <c r="I362" s="153">
        <v>8.4830000000000005</v>
      </c>
      <c r="J362" s="153">
        <v>0.45800000000000002</v>
      </c>
    </row>
    <row r="363" spans="1:10" x14ac:dyDescent="0.25">
      <c r="A363" s="152" t="s">
        <v>443</v>
      </c>
      <c r="B363" s="153">
        <v>349.241084354262</v>
      </c>
      <c r="C363" s="153">
        <v>515.05640349293401</v>
      </c>
      <c r="D363" s="153">
        <v>77.126000000000005</v>
      </c>
      <c r="E363" s="153">
        <v>249.803</v>
      </c>
      <c r="F363" s="153">
        <v>262.02199999999999</v>
      </c>
      <c r="G363" s="153">
        <v>238.65100000000001</v>
      </c>
      <c r="H363" s="153">
        <v>175.548</v>
      </c>
      <c r="I363" s="153">
        <v>124.685</v>
      </c>
      <c r="J363" s="153">
        <v>43.564999999999998</v>
      </c>
    </row>
    <row r="364" spans="1:10" x14ac:dyDescent="0.25">
      <c r="A364" s="152" t="s">
        <v>444</v>
      </c>
      <c r="B364" s="153">
        <v>322.15096193399199</v>
      </c>
      <c r="C364" s="153">
        <v>480.94963483066499</v>
      </c>
      <c r="D364" s="153">
        <v>82.995000000000005</v>
      </c>
      <c r="E364" s="153">
        <v>256.13799999999998</v>
      </c>
      <c r="F364" s="153">
        <v>276.46699999999998</v>
      </c>
      <c r="G364" s="153">
        <v>251.20599999999999</v>
      </c>
      <c r="H364" s="153">
        <v>185.239</v>
      </c>
      <c r="I364" s="153">
        <v>129.77500000000001</v>
      </c>
      <c r="J364" s="153">
        <v>45</v>
      </c>
    </row>
    <row r="365" spans="1:10" x14ac:dyDescent="0.25">
      <c r="A365" s="152" t="s">
        <v>445</v>
      </c>
      <c r="B365" s="153">
        <v>297.19920943810803</v>
      </c>
      <c r="C365" s="153">
        <v>451.65959745301001</v>
      </c>
      <c r="D365" s="153">
        <v>87.608000000000004</v>
      </c>
      <c r="E365" s="153">
        <v>262.13</v>
      </c>
      <c r="F365" s="153">
        <v>290.99400000000003</v>
      </c>
      <c r="G365" s="153">
        <v>264.57100000000003</v>
      </c>
      <c r="H365" s="153">
        <v>196.20500000000001</v>
      </c>
      <c r="I365" s="153">
        <v>136.08799999999999</v>
      </c>
      <c r="J365" s="153">
        <v>46.963999999999999</v>
      </c>
    </row>
    <row r="366" spans="1:10" x14ac:dyDescent="0.25">
      <c r="A366" s="152" t="s">
        <v>446</v>
      </c>
      <c r="B366" s="153">
        <v>273.84760819341301</v>
      </c>
      <c r="C366" s="153">
        <v>409.18742873456603</v>
      </c>
      <c r="D366" s="153">
        <v>89.855999999999995</v>
      </c>
      <c r="E366" s="153">
        <v>265.06</v>
      </c>
      <c r="F366" s="153">
        <v>301.90899999999999</v>
      </c>
      <c r="G366" s="153">
        <v>275.67099999999999</v>
      </c>
      <c r="H366" s="153">
        <v>206.495</v>
      </c>
      <c r="I366" s="153">
        <v>142.02500000000001</v>
      </c>
      <c r="J366" s="153">
        <v>48.804000000000002</v>
      </c>
    </row>
    <row r="367" spans="1:10" x14ac:dyDescent="0.25">
      <c r="A367" s="152" t="s">
        <v>447</v>
      </c>
      <c r="B367" s="153">
        <v>249.16997909424001</v>
      </c>
      <c r="C367" s="153">
        <v>358.31510218392799</v>
      </c>
      <c r="D367" s="153">
        <v>92.763000000000005</v>
      </c>
      <c r="E367" s="153">
        <v>267.69600000000003</v>
      </c>
      <c r="F367" s="153">
        <v>310.017</v>
      </c>
      <c r="G367" s="153">
        <v>284.72899999999998</v>
      </c>
      <c r="H367" s="153">
        <v>215.96899999999999</v>
      </c>
      <c r="I367" s="153">
        <v>146.10300000000001</v>
      </c>
      <c r="J367" s="153">
        <v>49.703000000000003</v>
      </c>
    </row>
    <row r="368" spans="1:10" x14ac:dyDescent="0.25">
      <c r="A368" s="152" t="s">
        <v>448</v>
      </c>
      <c r="B368" s="153">
        <v>225.897662257029</v>
      </c>
      <c r="C368" s="153">
        <v>319.92539650571501</v>
      </c>
      <c r="D368" s="153">
        <v>100.48</v>
      </c>
      <c r="E368" s="153">
        <v>273.221</v>
      </c>
      <c r="F368" s="153">
        <v>315.99099999999999</v>
      </c>
      <c r="G368" s="153">
        <v>291.22699999999998</v>
      </c>
      <c r="H368" s="153">
        <v>223.61099999999999</v>
      </c>
      <c r="I368" s="153">
        <v>146.005</v>
      </c>
      <c r="J368" s="153">
        <v>48.505000000000003</v>
      </c>
    </row>
    <row r="369" spans="1:10" x14ac:dyDescent="0.25">
      <c r="A369" s="152" t="s">
        <v>449</v>
      </c>
      <c r="B369" s="153">
        <v>205.33287077551199</v>
      </c>
      <c r="C369" s="153">
        <v>298.35102143418101</v>
      </c>
      <c r="D369" s="153">
        <v>112.05500000000001</v>
      </c>
      <c r="E369" s="153">
        <v>277.44600000000003</v>
      </c>
      <c r="F369" s="153">
        <v>314.81700000000001</v>
      </c>
      <c r="G369" s="153">
        <v>289.61399999999998</v>
      </c>
      <c r="H369" s="153">
        <v>224.208</v>
      </c>
      <c r="I369" s="153">
        <v>138.99700000000001</v>
      </c>
      <c r="J369" s="153">
        <v>44.603000000000002</v>
      </c>
    </row>
    <row r="370" spans="1:10" x14ac:dyDescent="0.25">
      <c r="A370" s="152" t="s">
        <v>450</v>
      </c>
      <c r="B370" s="153">
        <v>187.58708572918499</v>
      </c>
      <c r="C370" s="153">
        <v>258.491260141304</v>
      </c>
      <c r="D370" s="153">
        <v>123.1</v>
      </c>
      <c r="E370" s="153">
        <v>279.35700000000003</v>
      </c>
      <c r="F370" s="153">
        <v>308.26100000000002</v>
      </c>
      <c r="G370" s="153">
        <v>281.57299999999998</v>
      </c>
      <c r="H370" s="153">
        <v>217.50399999999999</v>
      </c>
      <c r="I370" s="153">
        <v>126.761</v>
      </c>
      <c r="J370" s="153">
        <v>39.804000000000002</v>
      </c>
    </row>
    <row r="371" spans="1:10" x14ac:dyDescent="0.25">
      <c r="A371" s="152" t="s">
        <v>451</v>
      </c>
      <c r="B371" s="153">
        <v>168.413906709255</v>
      </c>
      <c r="C371" s="153">
        <v>235.62779992384699</v>
      </c>
      <c r="D371" s="153">
        <v>126.76600000000001</v>
      </c>
      <c r="E371" s="153">
        <v>275.13799999999998</v>
      </c>
      <c r="F371" s="153">
        <v>295.70499999999998</v>
      </c>
      <c r="G371" s="153">
        <v>266.95999999999998</v>
      </c>
      <c r="H371" s="153">
        <v>202.34399999999999</v>
      </c>
      <c r="I371" s="153">
        <v>110.399</v>
      </c>
      <c r="J371" s="153">
        <v>35.268000000000001</v>
      </c>
    </row>
    <row r="372" spans="1:10" x14ac:dyDescent="0.25">
      <c r="A372" s="152" t="s">
        <v>452</v>
      </c>
      <c r="B372" s="153">
        <v>149.00110905091299</v>
      </c>
      <c r="C372" s="153">
        <v>256.59013316308898</v>
      </c>
      <c r="D372" s="153">
        <v>122.82299999999999</v>
      </c>
      <c r="E372" s="153">
        <v>267.32900000000001</v>
      </c>
      <c r="F372" s="153">
        <v>282.49900000000002</v>
      </c>
      <c r="G372" s="153">
        <v>250.571</v>
      </c>
      <c r="H372" s="153">
        <v>182.542</v>
      </c>
      <c r="I372" s="153">
        <v>94.022000000000006</v>
      </c>
      <c r="J372" s="153">
        <v>31.533999999999999</v>
      </c>
    </row>
    <row r="373" spans="1:10" x14ac:dyDescent="0.25">
      <c r="A373" s="152" t="s">
        <v>453</v>
      </c>
      <c r="B373" s="153">
        <v>131.42086182741301</v>
      </c>
      <c r="C373" s="153">
        <v>257.72904982603097</v>
      </c>
      <c r="D373" s="153">
        <v>115.65900000000001</v>
      </c>
      <c r="E373" s="153">
        <v>259.95999999999998</v>
      </c>
      <c r="F373" s="153">
        <v>273.64600000000002</v>
      </c>
      <c r="G373" s="153">
        <v>236.315</v>
      </c>
      <c r="H373" s="153">
        <v>163.077</v>
      </c>
      <c r="I373" s="153">
        <v>80.099000000000004</v>
      </c>
      <c r="J373" s="153">
        <v>28.064</v>
      </c>
    </row>
    <row r="374" spans="1:10" x14ac:dyDescent="0.25">
      <c r="A374" s="152" t="s">
        <v>454</v>
      </c>
      <c r="B374" s="153">
        <v>116.08143470725599</v>
      </c>
      <c r="C374" s="153">
        <v>237.64758655988501</v>
      </c>
      <c r="D374" s="153">
        <v>105.101</v>
      </c>
      <c r="E374" s="153">
        <v>246.583</v>
      </c>
      <c r="F374" s="153">
        <v>261.048</v>
      </c>
      <c r="G374" s="153">
        <v>217.727</v>
      </c>
      <c r="H374" s="153">
        <v>141.70500000000001</v>
      </c>
      <c r="I374" s="153">
        <v>67.105000000000004</v>
      </c>
      <c r="J374" s="153">
        <v>23.530999999999999</v>
      </c>
    </row>
    <row r="375" spans="1:10" x14ac:dyDescent="0.25">
      <c r="A375" s="152" t="s">
        <v>455</v>
      </c>
      <c r="B375" s="153">
        <v>108.24476501580099</v>
      </c>
      <c r="C375" s="153">
        <v>227.63125153097499</v>
      </c>
      <c r="D375" s="153">
        <v>90.22</v>
      </c>
      <c r="E375" s="153">
        <v>226.28200000000001</v>
      </c>
      <c r="F375" s="153">
        <v>256.19200000000001</v>
      </c>
      <c r="G375" s="153">
        <v>203.99600000000001</v>
      </c>
      <c r="H375" s="153">
        <v>125.79900000000001</v>
      </c>
      <c r="I375" s="153">
        <v>56.008000000000003</v>
      </c>
      <c r="J375" s="153">
        <v>18.963000000000001</v>
      </c>
    </row>
    <row r="376" spans="1:10" x14ac:dyDescent="0.25">
      <c r="A376" s="152" t="s">
        <v>456</v>
      </c>
      <c r="B376" s="153">
        <v>99.736873413183204</v>
      </c>
      <c r="C376" s="153">
        <v>216.442585049005</v>
      </c>
      <c r="D376" s="153">
        <v>76.144999999999996</v>
      </c>
      <c r="E376" s="153">
        <v>212.52600000000001</v>
      </c>
      <c r="F376" s="153">
        <v>257.61700000000002</v>
      </c>
      <c r="G376" s="153">
        <v>191.339</v>
      </c>
      <c r="H376" s="153">
        <v>106.002</v>
      </c>
      <c r="I376" s="153">
        <v>42.857999999999997</v>
      </c>
      <c r="J376" s="153">
        <v>13.893000000000001</v>
      </c>
    </row>
    <row r="377" spans="1:10" x14ac:dyDescent="0.25">
      <c r="A377" s="152" t="s">
        <v>457</v>
      </c>
      <c r="B377" s="153">
        <v>92.309370789457603</v>
      </c>
      <c r="C377" s="153">
        <v>206.58622729470801</v>
      </c>
      <c r="D377" s="153">
        <v>67.066000000000003</v>
      </c>
      <c r="E377" s="153">
        <v>196.964</v>
      </c>
      <c r="F377" s="153">
        <v>246.608</v>
      </c>
      <c r="G377" s="153">
        <v>178.14599999999999</v>
      </c>
      <c r="H377" s="153">
        <v>93.971999999999994</v>
      </c>
      <c r="I377" s="153">
        <v>36.256999999999998</v>
      </c>
      <c r="J377" s="153">
        <v>11.427</v>
      </c>
    </row>
    <row r="378" spans="1:10" x14ac:dyDescent="0.25">
      <c r="A378" s="152" t="s">
        <v>458</v>
      </c>
      <c r="B378" s="153">
        <v>85.145521852584807</v>
      </c>
      <c r="C378" s="153">
        <v>196.86733365848599</v>
      </c>
      <c r="D378" s="153">
        <v>59.167000000000002</v>
      </c>
      <c r="E378" s="153">
        <v>182.56299999999999</v>
      </c>
      <c r="F378" s="153">
        <v>235.83799999999999</v>
      </c>
      <c r="G378" s="153">
        <v>166.483</v>
      </c>
      <c r="H378" s="153">
        <v>83.89</v>
      </c>
      <c r="I378" s="153">
        <v>30.917000000000002</v>
      </c>
      <c r="J378" s="153">
        <v>9.4420000000000002</v>
      </c>
    </row>
    <row r="379" spans="1:10" x14ac:dyDescent="0.25">
      <c r="A379" s="152" t="s">
        <v>459</v>
      </c>
      <c r="B379" s="153">
        <v>78.881969611035203</v>
      </c>
      <c r="C379" s="153">
        <v>188.17325638393399</v>
      </c>
      <c r="D379" s="153">
        <v>52.435000000000002</v>
      </c>
      <c r="E379" s="153">
        <v>169.69800000000001</v>
      </c>
      <c r="F379" s="153">
        <v>225.95699999999999</v>
      </c>
      <c r="G379" s="153">
        <v>156.57599999999999</v>
      </c>
      <c r="H379" s="153">
        <v>75.606999999999999</v>
      </c>
      <c r="I379" s="153">
        <v>26.638999999999999</v>
      </c>
      <c r="J379" s="153">
        <v>7.8479999999999999</v>
      </c>
    </row>
    <row r="380" spans="1:10" x14ac:dyDescent="0.25">
      <c r="A380" s="152" t="s">
        <v>460</v>
      </c>
      <c r="B380" s="153">
        <v>73.1359826370186</v>
      </c>
      <c r="C380" s="153">
        <v>179.76320150809801</v>
      </c>
      <c r="D380" s="153">
        <v>46.651000000000003</v>
      </c>
      <c r="E380" s="153">
        <v>158.09299999999999</v>
      </c>
      <c r="F380" s="153">
        <v>216.81200000000001</v>
      </c>
      <c r="G380" s="153">
        <v>148.10400000000001</v>
      </c>
      <c r="H380" s="153">
        <v>68.760000000000005</v>
      </c>
      <c r="I380" s="153">
        <v>23.178999999999998</v>
      </c>
      <c r="J380" s="153">
        <v>6.5609999999999999</v>
      </c>
    </row>
    <row r="381" spans="1:10" x14ac:dyDescent="0.25">
      <c r="A381" s="152" t="s">
        <v>461</v>
      </c>
      <c r="B381" s="153">
        <v>67.428231273459502</v>
      </c>
      <c r="C381" s="153">
        <v>171.59986055618299</v>
      </c>
      <c r="D381" s="153">
        <v>41.654000000000003</v>
      </c>
      <c r="E381" s="153">
        <v>147.595</v>
      </c>
      <c r="F381" s="153">
        <v>208.297</v>
      </c>
      <c r="G381" s="153">
        <v>140.887</v>
      </c>
      <c r="H381" s="153">
        <v>63.1</v>
      </c>
      <c r="I381" s="153">
        <v>20.372</v>
      </c>
      <c r="J381" s="153">
        <v>5.5149999999999997</v>
      </c>
    </row>
    <row r="382" spans="1:10" x14ac:dyDescent="0.25">
      <c r="A382" s="152" t="s">
        <v>462</v>
      </c>
      <c r="B382" s="153">
        <v>62.584786248520899</v>
      </c>
      <c r="C382" s="153">
        <v>164.066285400461</v>
      </c>
      <c r="D382" s="153">
        <v>37.405999999999999</v>
      </c>
      <c r="E382" s="153">
        <v>138.34100000000001</v>
      </c>
      <c r="F382" s="153">
        <v>200.786</v>
      </c>
      <c r="G382" s="153">
        <v>135.03299999999999</v>
      </c>
      <c r="H382" s="153">
        <v>58.542999999999999</v>
      </c>
      <c r="I382" s="153">
        <v>18.119</v>
      </c>
      <c r="J382" s="153">
        <v>4.6719999999999997</v>
      </c>
    </row>
    <row r="383" spans="1:10" x14ac:dyDescent="0.25">
      <c r="A383" s="152" t="s">
        <v>463</v>
      </c>
      <c r="B383" s="153">
        <v>395.17522632503699</v>
      </c>
      <c r="C383" s="153">
        <v>588.72334247139202</v>
      </c>
      <c r="D383" s="153">
        <v>109.681</v>
      </c>
      <c r="E383" s="153">
        <v>299.09699999999998</v>
      </c>
      <c r="F383" s="153">
        <v>347.92</v>
      </c>
      <c r="G383" s="153">
        <v>292.24</v>
      </c>
      <c r="H383" s="153">
        <v>192.85599999999999</v>
      </c>
      <c r="I383" s="153">
        <v>74.876999999999995</v>
      </c>
      <c r="J383" s="153">
        <v>17.329000000000001</v>
      </c>
    </row>
    <row r="384" spans="1:10" x14ac:dyDescent="0.25">
      <c r="A384" s="152" t="s">
        <v>464</v>
      </c>
      <c r="B384" s="153">
        <v>362.94481134008402</v>
      </c>
      <c r="C384" s="153">
        <v>586.63632830106496</v>
      </c>
      <c r="D384" s="153">
        <v>109.681</v>
      </c>
      <c r="E384" s="153">
        <v>299.09699999999998</v>
      </c>
      <c r="F384" s="153">
        <v>347.92</v>
      </c>
      <c r="G384" s="153">
        <v>292.24</v>
      </c>
      <c r="H384" s="153">
        <v>192.85599999999999</v>
      </c>
      <c r="I384" s="153">
        <v>74.876999999999995</v>
      </c>
      <c r="J384" s="153">
        <v>17.329000000000001</v>
      </c>
    </row>
    <row r="385" spans="1:10" x14ac:dyDescent="0.25">
      <c r="A385" s="152" t="s">
        <v>465</v>
      </c>
      <c r="B385" s="153">
        <v>332.45701620345</v>
      </c>
      <c r="C385" s="153">
        <v>580.68670223733704</v>
      </c>
      <c r="D385" s="153">
        <v>109.681</v>
      </c>
      <c r="E385" s="153">
        <v>299.09699999999998</v>
      </c>
      <c r="F385" s="153">
        <v>347.92</v>
      </c>
      <c r="G385" s="153">
        <v>292.24</v>
      </c>
      <c r="H385" s="153">
        <v>192.85599999999999</v>
      </c>
      <c r="I385" s="153">
        <v>74.876999999999995</v>
      </c>
      <c r="J385" s="153">
        <v>17.329000000000001</v>
      </c>
    </row>
    <row r="386" spans="1:10" x14ac:dyDescent="0.25">
      <c r="A386" s="152" t="s">
        <v>466</v>
      </c>
      <c r="B386" s="153">
        <v>304.17652154825902</v>
      </c>
      <c r="C386" s="153">
        <v>572.14205641697197</v>
      </c>
      <c r="D386" s="153">
        <v>109.681</v>
      </c>
      <c r="E386" s="153">
        <v>299.09699999999998</v>
      </c>
      <c r="F386" s="153">
        <v>347.92</v>
      </c>
      <c r="G386" s="153">
        <v>292.24</v>
      </c>
      <c r="H386" s="153">
        <v>192.85599999999999</v>
      </c>
      <c r="I386" s="153">
        <v>74.876999999999995</v>
      </c>
      <c r="J386" s="153">
        <v>17.329000000000001</v>
      </c>
    </row>
    <row r="387" spans="1:10" x14ac:dyDescent="0.25">
      <c r="A387" s="152" t="s">
        <v>467</v>
      </c>
      <c r="B387" s="153">
        <v>262.12149547976497</v>
      </c>
      <c r="C387" s="153">
        <v>540.38828800257204</v>
      </c>
      <c r="D387" s="153">
        <v>109.681</v>
      </c>
      <c r="E387" s="153">
        <v>299.09699999999998</v>
      </c>
      <c r="F387" s="153">
        <v>347.92</v>
      </c>
      <c r="G387" s="153">
        <v>292.24</v>
      </c>
      <c r="H387" s="153">
        <v>192.85599999999999</v>
      </c>
      <c r="I387" s="153">
        <v>74.876999999999995</v>
      </c>
      <c r="J387" s="153">
        <v>17.329000000000001</v>
      </c>
    </row>
    <row r="388" spans="1:10" x14ac:dyDescent="0.25">
      <c r="A388" s="152" t="s">
        <v>468</v>
      </c>
      <c r="B388" s="153">
        <v>219.552744188801</v>
      </c>
      <c r="C388" s="153">
        <v>499.02724636056797</v>
      </c>
      <c r="D388" s="153">
        <v>109.681</v>
      </c>
      <c r="E388" s="153">
        <v>299.09699999999998</v>
      </c>
      <c r="F388" s="153">
        <v>347.92</v>
      </c>
      <c r="G388" s="153">
        <v>292.24</v>
      </c>
      <c r="H388" s="153">
        <v>192.85599999999999</v>
      </c>
      <c r="I388" s="153">
        <v>74.876999999999995</v>
      </c>
      <c r="J388" s="153">
        <v>17.329000000000001</v>
      </c>
    </row>
    <row r="389" spans="1:10" x14ac:dyDescent="0.25">
      <c r="A389" s="152" t="s">
        <v>469</v>
      </c>
      <c r="B389" s="153">
        <v>184.384276973174</v>
      </c>
      <c r="C389" s="153">
        <v>460.40053520962698</v>
      </c>
      <c r="D389" s="153">
        <v>108.208</v>
      </c>
      <c r="E389" s="153">
        <v>295.08499999999998</v>
      </c>
      <c r="F389" s="153">
        <v>332.01100000000002</v>
      </c>
      <c r="G389" s="153">
        <v>270.87200000000001</v>
      </c>
      <c r="H389" s="153">
        <v>180.55199999999999</v>
      </c>
      <c r="I389" s="153">
        <v>73.876000000000005</v>
      </c>
      <c r="J389" s="153">
        <v>17.096</v>
      </c>
    </row>
    <row r="390" spans="1:10" x14ac:dyDescent="0.25">
      <c r="A390" s="152" t="s">
        <v>470</v>
      </c>
      <c r="B390" s="153">
        <v>153.60655557188599</v>
      </c>
      <c r="C390" s="153">
        <v>421.196264818874</v>
      </c>
      <c r="D390" s="153">
        <v>111.271</v>
      </c>
      <c r="E390" s="153">
        <v>303.06</v>
      </c>
      <c r="F390" s="153">
        <v>312.66000000000003</v>
      </c>
      <c r="G390" s="153">
        <v>240.11600000000001</v>
      </c>
      <c r="H390" s="153">
        <v>161.08699999999999</v>
      </c>
      <c r="I390" s="153">
        <v>75.512</v>
      </c>
      <c r="J390" s="153">
        <v>17.574000000000002</v>
      </c>
    </row>
    <row r="391" spans="1:10" x14ac:dyDescent="0.25">
      <c r="A391" s="152" t="s">
        <v>471</v>
      </c>
      <c r="B391" s="153">
        <v>124.84529648303401</v>
      </c>
      <c r="C391" s="153">
        <v>374.94080089848097</v>
      </c>
      <c r="D391" s="153">
        <v>102.369</v>
      </c>
      <c r="E391" s="153">
        <v>269.01</v>
      </c>
      <c r="F391" s="153">
        <v>255.01599999999999</v>
      </c>
      <c r="G391" s="153">
        <v>184.42699999999999</v>
      </c>
      <c r="H391" s="153">
        <v>122.58</v>
      </c>
      <c r="I391" s="153">
        <v>64.423000000000002</v>
      </c>
      <c r="J391" s="153">
        <v>16.234999999999999</v>
      </c>
    </row>
    <row r="392" spans="1:10" x14ac:dyDescent="0.25">
      <c r="A392" s="152" t="s">
        <v>472</v>
      </c>
      <c r="B392" s="153">
        <v>100.12572341497599</v>
      </c>
      <c r="C392" s="153">
        <v>327.75517910455397</v>
      </c>
      <c r="D392" s="153">
        <v>92.037000000000006</v>
      </c>
      <c r="E392" s="153">
        <v>227.822</v>
      </c>
      <c r="F392" s="153">
        <v>207.029</v>
      </c>
      <c r="G392" s="153">
        <v>141.07</v>
      </c>
      <c r="H392" s="153">
        <v>92.498999999999995</v>
      </c>
      <c r="I392" s="153">
        <v>50.634</v>
      </c>
      <c r="J392" s="153">
        <v>14.648999999999999</v>
      </c>
    </row>
    <row r="393" spans="1:10" x14ac:dyDescent="0.25">
      <c r="A393" s="152" t="s">
        <v>473</v>
      </c>
      <c r="B393" s="153">
        <v>68.616275391478297</v>
      </c>
      <c r="C393" s="153">
        <v>282.64264692013501</v>
      </c>
      <c r="D393" s="153">
        <v>70.126999999999995</v>
      </c>
      <c r="E393" s="153">
        <v>177.44399999999999</v>
      </c>
      <c r="F393" s="153">
        <v>162.22900000000001</v>
      </c>
      <c r="G393" s="153">
        <v>105.66200000000001</v>
      </c>
      <c r="H393" s="153">
        <v>67.084999999999994</v>
      </c>
      <c r="I393" s="153">
        <v>35.655000000000001</v>
      </c>
      <c r="J393" s="153">
        <v>10.518000000000001</v>
      </c>
    </row>
    <row r="394" spans="1:10" x14ac:dyDescent="0.25">
      <c r="A394" s="152" t="s">
        <v>474</v>
      </c>
      <c r="B394" s="153">
        <v>50.0504653187758</v>
      </c>
      <c r="C394" s="153">
        <v>239.727397549545</v>
      </c>
      <c r="D394" s="153">
        <v>49.183999999999997</v>
      </c>
      <c r="E394" s="153">
        <v>146.845</v>
      </c>
      <c r="F394" s="153">
        <v>143.744</v>
      </c>
      <c r="G394" s="153">
        <v>93.837000000000003</v>
      </c>
      <c r="H394" s="153">
        <v>55.055</v>
      </c>
      <c r="I394" s="153">
        <v>27.873999999999999</v>
      </c>
      <c r="J394" s="153">
        <v>7.2009999999999996</v>
      </c>
    </row>
    <row r="395" spans="1:10" x14ac:dyDescent="0.25">
      <c r="A395" s="152" t="s">
        <v>475</v>
      </c>
      <c r="B395" s="153">
        <v>37.341697886809399</v>
      </c>
      <c r="C395" s="153">
        <v>225.899381900582</v>
      </c>
      <c r="D395" s="153">
        <v>27.724</v>
      </c>
      <c r="E395" s="153">
        <v>111.873</v>
      </c>
      <c r="F395" s="153">
        <v>124.67400000000001</v>
      </c>
      <c r="G395" s="153">
        <v>85.74</v>
      </c>
      <c r="H395" s="153">
        <v>44.465000000000003</v>
      </c>
      <c r="I395" s="153">
        <v>21.327999999999999</v>
      </c>
      <c r="J395" s="153">
        <v>4.1959999999999997</v>
      </c>
    </row>
    <row r="396" spans="1:10" x14ac:dyDescent="0.25">
      <c r="A396" s="152" t="s">
        <v>476</v>
      </c>
      <c r="B396" s="153">
        <v>30.0125778343089</v>
      </c>
      <c r="C396" s="153">
        <v>202.24267509203199</v>
      </c>
      <c r="D396" s="153">
        <v>15.148999999999999</v>
      </c>
      <c r="E396" s="153">
        <v>94.155000000000001</v>
      </c>
      <c r="F396" s="153">
        <v>125.474</v>
      </c>
      <c r="G396" s="153">
        <v>91.153000000000006</v>
      </c>
      <c r="H396" s="153">
        <v>39.845999999999997</v>
      </c>
      <c r="I396" s="153">
        <v>17.184000000000001</v>
      </c>
      <c r="J396" s="153">
        <v>2.319</v>
      </c>
    </row>
    <row r="397" spans="1:10" x14ac:dyDescent="0.25">
      <c r="A397" s="152" t="s">
        <v>477</v>
      </c>
      <c r="B397" s="153">
        <v>24.787574485100201</v>
      </c>
      <c r="C397" s="153">
        <v>182.87628190599199</v>
      </c>
      <c r="D397" s="153">
        <v>11.228</v>
      </c>
      <c r="E397" s="153">
        <v>83.394000000000005</v>
      </c>
      <c r="F397" s="153">
        <v>120.238</v>
      </c>
      <c r="G397" s="153">
        <v>89.866</v>
      </c>
      <c r="H397" s="153">
        <v>36.747</v>
      </c>
      <c r="I397" s="153">
        <v>14.981999999999999</v>
      </c>
      <c r="J397" s="153">
        <v>1.7050000000000001</v>
      </c>
    </row>
    <row r="398" spans="1:10" x14ac:dyDescent="0.25">
      <c r="A398" s="152" t="s">
        <v>478</v>
      </c>
      <c r="B398" s="153">
        <v>20.879136821141</v>
      </c>
      <c r="C398" s="153">
        <v>166.62097159609399</v>
      </c>
      <c r="D398" s="153">
        <v>8.5790000000000006</v>
      </c>
      <c r="E398" s="153">
        <v>74.912999999999997</v>
      </c>
      <c r="F398" s="153">
        <v>116.06</v>
      </c>
      <c r="G398" s="153">
        <v>89.302999999999997</v>
      </c>
      <c r="H398" s="153">
        <v>34.585000000000001</v>
      </c>
      <c r="I398" s="153">
        <v>13.302</v>
      </c>
      <c r="J398" s="153">
        <v>1.298</v>
      </c>
    </row>
    <row r="399" spans="1:10" x14ac:dyDescent="0.25">
      <c r="A399" s="152" t="s">
        <v>479</v>
      </c>
      <c r="B399" s="153">
        <v>17.796102850392501</v>
      </c>
      <c r="C399" s="153">
        <v>155.86389561343299</v>
      </c>
      <c r="D399" s="153">
        <v>6.8840000000000003</v>
      </c>
      <c r="E399" s="153">
        <v>68.45</v>
      </c>
      <c r="F399" s="153">
        <v>113.226</v>
      </c>
      <c r="G399" s="153">
        <v>89.744</v>
      </c>
      <c r="H399" s="153">
        <v>33.311</v>
      </c>
      <c r="I399" s="153">
        <v>12.065</v>
      </c>
      <c r="J399" s="153">
        <v>1.02</v>
      </c>
    </row>
    <row r="400" spans="1:10" x14ac:dyDescent="0.25">
      <c r="A400" s="152" t="s">
        <v>480</v>
      </c>
      <c r="B400" s="153">
        <v>15.3665561094742</v>
      </c>
      <c r="C400" s="153">
        <v>147.209762175116</v>
      </c>
      <c r="D400" s="153">
        <v>5.8940000000000001</v>
      </c>
      <c r="E400" s="153">
        <v>63.598999999999997</v>
      </c>
      <c r="F400" s="153">
        <v>111.66200000000001</v>
      </c>
      <c r="G400" s="153">
        <v>91.222999999999999</v>
      </c>
      <c r="H400" s="153">
        <v>32.832000000000001</v>
      </c>
      <c r="I400" s="153">
        <v>11.179</v>
      </c>
      <c r="J400" s="153">
        <v>0.83099999999999996</v>
      </c>
    </row>
    <row r="401" spans="1:10" x14ac:dyDescent="0.25">
      <c r="A401" s="152" t="s">
        <v>481</v>
      </c>
      <c r="B401" s="153">
        <v>13.5729405722418</v>
      </c>
      <c r="C401" s="153">
        <v>139.15054016697599</v>
      </c>
      <c r="D401" s="153">
        <v>5.2060000000000004</v>
      </c>
      <c r="E401" s="153">
        <v>60.195</v>
      </c>
      <c r="F401" s="153">
        <v>111.538</v>
      </c>
      <c r="G401" s="153">
        <v>93.911000000000001</v>
      </c>
      <c r="H401" s="153">
        <v>33.168999999999997</v>
      </c>
      <c r="I401" s="153">
        <v>10.598000000000001</v>
      </c>
      <c r="J401" s="153">
        <v>0.70299999999999996</v>
      </c>
    </row>
    <row r="402" spans="1:10" x14ac:dyDescent="0.25">
      <c r="A402" s="152" t="s">
        <v>482</v>
      </c>
      <c r="B402" s="153">
        <v>12.0938186582074</v>
      </c>
      <c r="C402" s="153">
        <v>132.14844264936099</v>
      </c>
      <c r="D402" s="153">
        <v>4.79</v>
      </c>
      <c r="E402" s="153">
        <v>57.692</v>
      </c>
      <c r="F402" s="153">
        <v>112.232</v>
      </c>
      <c r="G402" s="153">
        <v>97.347999999999999</v>
      </c>
      <c r="H402" s="153">
        <v>34.145000000000003</v>
      </c>
      <c r="I402" s="153">
        <v>10.221</v>
      </c>
      <c r="J402" s="153">
        <v>0.61199999999999999</v>
      </c>
    </row>
    <row r="403" spans="1:10" x14ac:dyDescent="0.25">
      <c r="A403" s="152" t="s">
        <v>483</v>
      </c>
      <c r="B403" s="153">
        <v>298.42494917562698</v>
      </c>
      <c r="C403" s="153">
        <v>394.78616192158802</v>
      </c>
      <c r="D403" s="153">
        <v>106.188</v>
      </c>
      <c r="E403" s="153">
        <v>277.60899999999998</v>
      </c>
      <c r="F403" s="153">
        <v>313.64299999999997</v>
      </c>
      <c r="G403" s="153">
        <v>286.82799999999997</v>
      </c>
      <c r="H403" s="153">
        <v>224.81800000000001</v>
      </c>
      <c r="I403" s="153">
        <v>123.124</v>
      </c>
      <c r="J403" s="153">
        <v>45.79</v>
      </c>
    </row>
    <row r="404" spans="1:10" x14ac:dyDescent="0.25">
      <c r="A404" s="152" t="s">
        <v>484</v>
      </c>
      <c r="B404" s="153">
        <v>282.918333917604</v>
      </c>
      <c r="C404" s="153">
        <v>384.88009329561203</v>
      </c>
      <c r="D404" s="153">
        <v>104.328</v>
      </c>
      <c r="E404" s="153">
        <v>273.97899999999998</v>
      </c>
      <c r="F404" s="153">
        <v>309.30099999999999</v>
      </c>
      <c r="G404" s="153">
        <v>282.10599999999999</v>
      </c>
      <c r="H404" s="153">
        <v>220.291</v>
      </c>
      <c r="I404" s="153">
        <v>120.05200000000001</v>
      </c>
      <c r="J404" s="153">
        <v>44.343000000000004</v>
      </c>
    </row>
    <row r="405" spans="1:10" x14ac:dyDescent="0.25">
      <c r="A405" s="152" t="s">
        <v>485</v>
      </c>
      <c r="B405" s="153">
        <v>264.50835461524099</v>
      </c>
      <c r="C405" s="153">
        <v>374.31672395154601</v>
      </c>
      <c r="D405" s="153">
        <v>101.84099999999999</v>
      </c>
      <c r="E405" s="153">
        <v>268.93599999999998</v>
      </c>
      <c r="F405" s="153">
        <v>303.32799999999997</v>
      </c>
      <c r="G405" s="153">
        <v>275.73500000000001</v>
      </c>
      <c r="H405" s="153">
        <v>214.345</v>
      </c>
      <c r="I405" s="153">
        <v>116.101</v>
      </c>
      <c r="J405" s="153">
        <v>42.514000000000003</v>
      </c>
    </row>
    <row r="406" spans="1:10" x14ac:dyDescent="0.25">
      <c r="A406" s="152" t="s">
        <v>486</v>
      </c>
      <c r="B406" s="153">
        <v>243.080433855313</v>
      </c>
      <c r="C406" s="153">
        <v>363.25074847205502</v>
      </c>
      <c r="D406" s="153">
        <v>98.635000000000005</v>
      </c>
      <c r="E406" s="153">
        <v>261.91000000000003</v>
      </c>
      <c r="F406" s="153">
        <v>295.13400000000001</v>
      </c>
      <c r="G406" s="153">
        <v>267.39600000000002</v>
      </c>
      <c r="H406" s="153">
        <v>206.90899999999999</v>
      </c>
      <c r="I406" s="153">
        <v>111.38800000000001</v>
      </c>
      <c r="J406" s="153">
        <v>40.427999999999997</v>
      </c>
    </row>
    <row r="407" spans="1:10" x14ac:dyDescent="0.25">
      <c r="A407" s="152" t="s">
        <v>487</v>
      </c>
      <c r="B407" s="153">
        <v>218.720522243907</v>
      </c>
      <c r="C407" s="153">
        <v>351.55719274907301</v>
      </c>
      <c r="D407" s="153">
        <v>95.263000000000005</v>
      </c>
      <c r="E407" s="153">
        <v>253.18</v>
      </c>
      <c r="F407" s="153">
        <v>284.779</v>
      </c>
      <c r="G407" s="153">
        <v>256.37900000000002</v>
      </c>
      <c r="H407" s="153">
        <v>197.167</v>
      </c>
      <c r="I407" s="153">
        <v>105.459</v>
      </c>
      <c r="J407" s="153">
        <v>37.773000000000003</v>
      </c>
    </row>
    <row r="408" spans="1:10" x14ac:dyDescent="0.25">
      <c r="A408" s="152" t="s">
        <v>488</v>
      </c>
      <c r="B408" s="153">
        <v>196.42863063423599</v>
      </c>
      <c r="C408" s="153">
        <v>329.87462051595401</v>
      </c>
      <c r="D408" s="153">
        <v>97.691000000000003</v>
      </c>
      <c r="E408" s="153">
        <v>249.59200000000001</v>
      </c>
      <c r="F408" s="153">
        <v>277.99299999999999</v>
      </c>
      <c r="G408" s="153">
        <v>241.61699999999999</v>
      </c>
      <c r="H408" s="153">
        <v>181.976</v>
      </c>
      <c r="I408" s="153">
        <v>96.477000000000004</v>
      </c>
      <c r="J408" s="153">
        <v>32.654000000000003</v>
      </c>
    </row>
    <row r="409" spans="1:10" x14ac:dyDescent="0.25">
      <c r="A409" s="152" t="s">
        <v>489</v>
      </c>
      <c r="B409" s="153">
        <v>177.587103519599</v>
      </c>
      <c r="C409" s="153">
        <v>301.73529313214198</v>
      </c>
      <c r="D409" s="153">
        <v>98.832999999999998</v>
      </c>
      <c r="E409" s="153">
        <v>241.535</v>
      </c>
      <c r="F409" s="153">
        <v>266.00700000000001</v>
      </c>
      <c r="G409" s="153">
        <v>221.684</v>
      </c>
      <c r="H409" s="153">
        <v>162.67400000000001</v>
      </c>
      <c r="I409" s="153">
        <v>85.379000000000005</v>
      </c>
      <c r="J409" s="153">
        <v>26.687999999999999</v>
      </c>
    </row>
    <row r="410" spans="1:10" x14ac:dyDescent="0.25">
      <c r="A410" s="152" t="s">
        <v>490</v>
      </c>
      <c r="B410" s="153">
        <v>157.94522342434601</v>
      </c>
      <c r="C410" s="153">
        <v>273.71676077800498</v>
      </c>
      <c r="D410" s="153">
        <v>96.137</v>
      </c>
      <c r="E410" s="153">
        <v>229.87299999999999</v>
      </c>
      <c r="F410" s="153">
        <v>247.32400000000001</v>
      </c>
      <c r="G410" s="153">
        <v>201.43700000000001</v>
      </c>
      <c r="H410" s="153">
        <v>146</v>
      </c>
      <c r="I410" s="153">
        <v>74.718999999999994</v>
      </c>
      <c r="J410" s="153">
        <v>21.51</v>
      </c>
    </row>
    <row r="411" spans="1:10" x14ac:dyDescent="0.25">
      <c r="A411" s="152" t="s">
        <v>491</v>
      </c>
      <c r="B411" s="153">
        <v>138.20993796699699</v>
      </c>
      <c r="C411" s="153">
        <v>246.65161154255301</v>
      </c>
      <c r="D411" s="153">
        <v>91.238</v>
      </c>
      <c r="E411" s="153">
        <v>218.77099999999999</v>
      </c>
      <c r="F411" s="153">
        <v>223.964</v>
      </c>
      <c r="G411" s="153">
        <v>185.75</v>
      </c>
      <c r="H411" s="153">
        <v>135.417</v>
      </c>
      <c r="I411" s="153">
        <v>66.73</v>
      </c>
      <c r="J411" s="153">
        <v>18.91</v>
      </c>
    </row>
    <row r="412" spans="1:10" x14ac:dyDescent="0.25">
      <c r="A412" s="152" t="s">
        <v>492</v>
      </c>
      <c r="B412" s="153">
        <v>119.12736298357601</v>
      </c>
      <c r="C412" s="153">
        <v>221.453489420952</v>
      </c>
      <c r="D412" s="153">
        <v>93.033000000000001</v>
      </c>
      <c r="E412" s="153">
        <v>201.40299999999999</v>
      </c>
      <c r="F412" s="153">
        <v>202.434</v>
      </c>
      <c r="G412" s="153">
        <v>166.172</v>
      </c>
      <c r="H412" s="153">
        <v>119.523</v>
      </c>
      <c r="I412" s="153">
        <v>58.598999999999997</v>
      </c>
      <c r="J412" s="153">
        <v>16.675999999999998</v>
      </c>
    </row>
    <row r="413" spans="1:10" x14ac:dyDescent="0.25">
      <c r="A413" s="152" t="s">
        <v>493</v>
      </c>
      <c r="B413" s="153">
        <v>101.314708331315</v>
      </c>
      <c r="C413" s="153">
        <v>199.00032120876301</v>
      </c>
      <c r="D413" s="153">
        <v>87.915000000000006</v>
      </c>
      <c r="E413" s="153">
        <v>180.87700000000001</v>
      </c>
      <c r="F413" s="153">
        <v>179.72499999999999</v>
      </c>
      <c r="G413" s="153">
        <v>147.11500000000001</v>
      </c>
      <c r="H413" s="153">
        <v>107.229</v>
      </c>
      <c r="I413" s="153">
        <v>49.561999999999998</v>
      </c>
      <c r="J413" s="153">
        <v>11.257</v>
      </c>
    </row>
    <row r="414" spans="1:10" x14ac:dyDescent="0.25">
      <c r="A414" s="152" t="s">
        <v>494</v>
      </c>
      <c r="B414" s="153">
        <v>85.157066286379802</v>
      </c>
      <c r="C414" s="153">
        <v>180.002300620809</v>
      </c>
      <c r="D414" s="153">
        <v>81.870999999999995</v>
      </c>
      <c r="E414" s="153">
        <v>163.49799999999999</v>
      </c>
      <c r="F414" s="153">
        <v>163.13800000000001</v>
      </c>
      <c r="G414" s="153">
        <v>127.51</v>
      </c>
      <c r="H414" s="153">
        <v>91.472999999999999</v>
      </c>
      <c r="I414" s="153">
        <v>41.542999999999999</v>
      </c>
      <c r="J414" s="153">
        <v>9.1069999999999993</v>
      </c>
    </row>
    <row r="415" spans="1:10" x14ac:dyDescent="0.25">
      <c r="A415" s="152" t="s">
        <v>495</v>
      </c>
      <c r="B415" s="153">
        <v>72.218491979033999</v>
      </c>
      <c r="C415" s="153">
        <v>161.68335198257699</v>
      </c>
      <c r="D415" s="153">
        <v>72.578999999999994</v>
      </c>
      <c r="E415" s="153">
        <v>146.93</v>
      </c>
      <c r="F415" s="153">
        <v>148.60900000000001</v>
      </c>
      <c r="G415" s="153">
        <v>115.009</v>
      </c>
      <c r="H415" s="153">
        <v>80.915999999999997</v>
      </c>
      <c r="I415" s="153">
        <v>36.466000000000001</v>
      </c>
      <c r="J415" s="153">
        <v>7.9710000000000001</v>
      </c>
    </row>
    <row r="416" spans="1:10" x14ac:dyDescent="0.25">
      <c r="A416" s="152" t="s">
        <v>496</v>
      </c>
      <c r="B416" s="153">
        <v>59.393367563637</v>
      </c>
      <c r="C416" s="153">
        <v>146.508197668343</v>
      </c>
      <c r="D416" s="153">
        <v>68.998999999999995</v>
      </c>
      <c r="E416" s="153">
        <v>138.59700000000001</v>
      </c>
      <c r="F416" s="153">
        <v>143.23400000000001</v>
      </c>
      <c r="G416" s="153">
        <v>105.678</v>
      </c>
      <c r="H416" s="153">
        <v>71.715999999999994</v>
      </c>
      <c r="I416" s="153">
        <v>31.329000000000001</v>
      </c>
      <c r="J416" s="153">
        <v>6.5670000000000002</v>
      </c>
    </row>
    <row r="417" spans="1:10" x14ac:dyDescent="0.25">
      <c r="A417" s="152" t="s">
        <v>497</v>
      </c>
      <c r="B417" s="153">
        <v>48.154148565894701</v>
      </c>
      <c r="C417" s="153">
        <v>132.72646777544699</v>
      </c>
      <c r="D417" s="153">
        <v>64.786000000000001</v>
      </c>
      <c r="E417" s="153">
        <v>130.452</v>
      </c>
      <c r="F417" s="153">
        <v>136.732</v>
      </c>
      <c r="G417" s="153">
        <v>99.097999999999999</v>
      </c>
      <c r="H417" s="153">
        <v>66.013000000000005</v>
      </c>
      <c r="I417" s="153">
        <v>28.305</v>
      </c>
      <c r="J417" s="153">
        <v>5.774</v>
      </c>
    </row>
    <row r="418" spans="1:10" x14ac:dyDescent="0.25">
      <c r="A418" s="152" t="s">
        <v>498</v>
      </c>
      <c r="B418" s="153">
        <v>40.217248743722799</v>
      </c>
      <c r="C418" s="153">
        <v>123.06146922876199</v>
      </c>
      <c r="D418" s="153">
        <v>60.920999999999999</v>
      </c>
      <c r="E418" s="153">
        <v>123.49</v>
      </c>
      <c r="F418" s="153">
        <v>131.59399999999999</v>
      </c>
      <c r="G418" s="153">
        <v>94.055999999999997</v>
      </c>
      <c r="H418" s="153">
        <v>61.469000000000001</v>
      </c>
      <c r="I418" s="153">
        <v>25.81</v>
      </c>
      <c r="J418" s="153">
        <v>5.0999999999999996</v>
      </c>
    </row>
    <row r="419" spans="1:10" x14ac:dyDescent="0.25">
      <c r="A419" s="152" t="s">
        <v>499</v>
      </c>
      <c r="B419" s="153">
        <v>33.896990360049301</v>
      </c>
      <c r="C419" s="153">
        <v>114.270817564602</v>
      </c>
      <c r="D419" s="153">
        <v>57.31</v>
      </c>
      <c r="E419" s="153">
        <v>117.444</v>
      </c>
      <c r="F419" s="153">
        <v>127.509</v>
      </c>
      <c r="G419" s="153">
        <v>90.248000000000005</v>
      </c>
      <c r="H419" s="153">
        <v>57.850999999999999</v>
      </c>
      <c r="I419" s="153">
        <v>23.73</v>
      </c>
      <c r="J419" s="153">
        <v>4.5279999999999996</v>
      </c>
    </row>
    <row r="420" spans="1:10" x14ac:dyDescent="0.25">
      <c r="A420" s="152" t="s">
        <v>500</v>
      </c>
      <c r="B420" s="153">
        <v>28.957265164884301</v>
      </c>
      <c r="C420" s="153">
        <v>106.839206764601</v>
      </c>
      <c r="D420" s="153">
        <v>53.837000000000003</v>
      </c>
      <c r="E420" s="153">
        <v>112.01300000000001</v>
      </c>
      <c r="F420" s="153">
        <v>124.188</v>
      </c>
      <c r="G420" s="153">
        <v>87.382000000000005</v>
      </c>
      <c r="H420" s="153">
        <v>54.923000000000002</v>
      </c>
      <c r="I420" s="153">
        <v>21.963999999999999</v>
      </c>
      <c r="J420" s="153">
        <v>4.0330000000000004</v>
      </c>
    </row>
    <row r="421" spans="1:10" x14ac:dyDescent="0.25">
      <c r="A421" s="152" t="s">
        <v>501</v>
      </c>
      <c r="B421" s="153">
        <v>24.694844668299702</v>
      </c>
      <c r="C421" s="153">
        <v>99.702112172424094</v>
      </c>
      <c r="D421" s="153">
        <v>50.433999999999997</v>
      </c>
      <c r="E421" s="153">
        <v>106.98699999999999</v>
      </c>
      <c r="F421" s="153">
        <v>121.407</v>
      </c>
      <c r="G421" s="153">
        <v>85.266999999999996</v>
      </c>
      <c r="H421" s="153">
        <v>52.536000000000001</v>
      </c>
      <c r="I421" s="153">
        <v>20.437999999999999</v>
      </c>
      <c r="J421" s="153">
        <v>3.5910000000000002</v>
      </c>
    </row>
    <row r="422" spans="1:10" x14ac:dyDescent="0.25">
      <c r="A422" s="152" t="s">
        <v>502</v>
      </c>
      <c r="B422" s="153">
        <v>21.348115019330901</v>
      </c>
      <c r="C422" s="153">
        <v>93.3157616550303</v>
      </c>
      <c r="D422" s="153">
        <v>47.109000000000002</v>
      </c>
      <c r="E422" s="153">
        <v>102.343</v>
      </c>
      <c r="F422" s="153">
        <v>119.146</v>
      </c>
      <c r="G422" s="153">
        <v>83.85</v>
      </c>
      <c r="H422" s="153">
        <v>50.631</v>
      </c>
      <c r="I422" s="153">
        <v>19.117999999999999</v>
      </c>
      <c r="J422" s="153">
        <v>3.2029999999999998</v>
      </c>
    </row>
    <row r="423" spans="1:10" x14ac:dyDescent="0.25">
      <c r="A423" s="152" t="s">
        <v>503</v>
      </c>
      <c r="B423" s="153">
        <v>202.99120656586399</v>
      </c>
      <c r="C423" s="153">
        <v>211.929491470176</v>
      </c>
      <c r="D423" s="153">
        <v>40.478000000000002</v>
      </c>
      <c r="E423" s="153">
        <v>222.006</v>
      </c>
      <c r="F423" s="153">
        <v>251.703</v>
      </c>
      <c r="G423" s="153">
        <v>205.49199999999999</v>
      </c>
      <c r="H423" s="153">
        <v>140.619</v>
      </c>
      <c r="I423" s="153">
        <v>73.257999999999996</v>
      </c>
      <c r="J423" s="153">
        <v>20.443999999999999</v>
      </c>
    </row>
    <row r="424" spans="1:10" x14ac:dyDescent="0.25">
      <c r="A424" s="152" t="s">
        <v>504</v>
      </c>
      <c r="B424" s="153">
        <v>147.08731142935099</v>
      </c>
      <c r="C424" s="153">
        <v>184.56509209581199</v>
      </c>
      <c r="D424" s="153">
        <v>37.084000000000003</v>
      </c>
      <c r="E424" s="153">
        <v>194.14599999999999</v>
      </c>
      <c r="F424" s="153">
        <v>214.33799999999999</v>
      </c>
      <c r="G424" s="153">
        <v>163.75299999999999</v>
      </c>
      <c r="H424" s="153">
        <v>114.67700000000001</v>
      </c>
      <c r="I424" s="153">
        <v>47.075000000000003</v>
      </c>
      <c r="J424" s="153">
        <v>10.647</v>
      </c>
    </row>
    <row r="425" spans="1:10" x14ac:dyDescent="0.25">
      <c r="A425" s="152" t="s">
        <v>505</v>
      </c>
      <c r="B425" s="153">
        <v>107.542615114518</v>
      </c>
      <c r="C425" s="153">
        <v>168.82916880859599</v>
      </c>
      <c r="D425" s="153">
        <v>46.524000000000001</v>
      </c>
      <c r="E425" s="153">
        <v>199.73599999999999</v>
      </c>
      <c r="F425" s="153">
        <v>195.30199999999999</v>
      </c>
      <c r="G425" s="153">
        <v>147.71799999999999</v>
      </c>
      <c r="H425" s="153">
        <v>93.887</v>
      </c>
      <c r="I425" s="153">
        <v>45.853000000000002</v>
      </c>
      <c r="J425" s="153">
        <v>7.58</v>
      </c>
    </row>
    <row r="426" spans="1:10" x14ac:dyDescent="0.25">
      <c r="A426" s="152" t="s">
        <v>506</v>
      </c>
      <c r="B426" s="153">
        <v>80.607780473398805</v>
      </c>
      <c r="C426" s="153">
        <v>150.50027167765199</v>
      </c>
      <c r="D426" s="153">
        <v>53.213999999999999</v>
      </c>
      <c r="E426" s="153">
        <v>189.89</v>
      </c>
      <c r="F426" s="153">
        <v>169.429</v>
      </c>
      <c r="G426" s="153">
        <v>113.33</v>
      </c>
      <c r="H426" s="153">
        <v>69.852999999999994</v>
      </c>
      <c r="I426" s="153">
        <v>26.73</v>
      </c>
      <c r="J426" s="153">
        <v>4.9939999999999998</v>
      </c>
    </row>
    <row r="427" spans="1:10" x14ac:dyDescent="0.25">
      <c r="A427" s="152" t="s">
        <v>507</v>
      </c>
      <c r="B427" s="153">
        <v>55.369672599024099</v>
      </c>
      <c r="C427" s="153">
        <v>131.03641716710001</v>
      </c>
      <c r="D427" s="153">
        <v>51.027999999999999</v>
      </c>
      <c r="E427" s="153">
        <v>184.637</v>
      </c>
      <c r="F427" s="153">
        <v>146.197</v>
      </c>
      <c r="G427" s="153">
        <v>94.891000000000005</v>
      </c>
      <c r="H427" s="153">
        <v>50.043999999999997</v>
      </c>
      <c r="I427" s="153">
        <v>17.678000000000001</v>
      </c>
      <c r="J427" s="153">
        <v>2.165</v>
      </c>
    </row>
    <row r="428" spans="1:10" x14ac:dyDescent="0.25">
      <c r="A428" s="152" t="s">
        <v>508</v>
      </c>
      <c r="B428" s="153">
        <v>38.932638531208298</v>
      </c>
      <c r="C428" s="153">
        <v>114.742099332489</v>
      </c>
      <c r="D428" s="153">
        <v>43.069000000000003</v>
      </c>
      <c r="E428" s="153">
        <v>151.25800000000001</v>
      </c>
      <c r="F428" s="153">
        <v>124.63800000000001</v>
      </c>
      <c r="G428" s="153">
        <v>70.495999999999995</v>
      </c>
      <c r="H428" s="153">
        <v>36.042999999999999</v>
      </c>
      <c r="I428" s="153">
        <v>10.923999999999999</v>
      </c>
      <c r="J428" s="153">
        <v>1.5720000000000001</v>
      </c>
    </row>
    <row r="429" spans="1:10" x14ac:dyDescent="0.25">
      <c r="A429" s="152" t="s">
        <v>509</v>
      </c>
      <c r="B429" s="153">
        <v>29.9950903581184</v>
      </c>
      <c r="C429" s="153">
        <v>109.57795950951601</v>
      </c>
      <c r="D429" s="153">
        <v>38.283000000000001</v>
      </c>
      <c r="E429" s="153">
        <v>160.721</v>
      </c>
      <c r="F429" s="153">
        <v>126.416</v>
      </c>
      <c r="G429" s="153">
        <v>64.358999999999995</v>
      </c>
      <c r="H429" s="153">
        <v>26.254000000000001</v>
      </c>
      <c r="I429" s="153">
        <v>7.085</v>
      </c>
      <c r="J429" s="153">
        <v>0.88200000000000001</v>
      </c>
    </row>
    <row r="430" spans="1:10" x14ac:dyDescent="0.25">
      <c r="A430" s="152" t="s">
        <v>510</v>
      </c>
      <c r="B430" s="153">
        <v>20.773159814099401</v>
      </c>
      <c r="C430" s="153">
        <v>104.34215290991</v>
      </c>
      <c r="D430" s="153">
        <v>37.841000000000001</v>
      </c>
      <c r="E430" s="153">
        <v>139.70099999999999</v>
      </c>
      <c r="F430" s="153">
        <v>117.82</v>
      </c>
      <c r="G430" s="153">
        <v>58.03</v>
      </c>
      <c r="H430" s="153">
        <v>21.965</v>
      </c>
      <c r="I430" s="153">
        <v>5.657</v>
      </c>
      <c r="J430" s="153">
        <v>0.98599999999999999</v>
      </c>
    </row>
    <row r="431" spans="1:10" x14ac:dyDescent="0.25">
      <c r="A431" s="152" t="s">
        <v>511</v>
      </c>
      <c r="B431" s="153">
        <v>21.5121808630843</v>
      </c>
      <c r="C431" s="153">
        <v>105.701757887234</v>
      </c>
      <c r="D431" s="153">
        <v>24.79</v>
      </c>
      <c r="E431" s="153">
        <v>121.212</v>
      </c>
      <c r="F431" s="153">
        <v>101.99299999999999</v>
      </c>
      <c r="G431" s="153">
        <v>53.569000000000003</v>
      </c>
      <c r="H431" s="153">
        <v>23.024000000000001</v>
      </c>
      <c r="I431" s="153">
        <v>4.97</v>
      </c>
      <c r="J431" s="153">
        <v>0.442</v>
      </c>
    </row>
    <row r="432" spans="1:10" x14ac:dyDescent="0.25">
      <c r="A432" s="152" t="s">
        <v>512</v>
      </c>
      <c r="B432" s="153">
        <v>13.002576801114801</v>
      </c>
      <c r="C432" s="153">
        <v>88.458700285573997</v>
      </c>
      <c r="D432" s="153">
        <v>24.431000000000001</v>
      </c>
      <c r="E432" s="153">
        <v>119.456</v>
      </c>
      <c r="F432" s="153">
        <v>100.51600000000001</v>
      </c>
      <c r="G432" s="153">
        <v>52.792999999999999</v>
      </c>
      <c r="H432" s="153">
        <v>22.69</v>
      </c>
      <c r="I432" s="153">
        <v>4.8979999999999997</v>
      </c>
      <c r="J432" s="153">
        <v>0.436</v>
      </c>
    </row>
    <row r="433" spans="1:10" x14ac:dyDescent="0.25">
      <c r="A433" s="152" t="s">
        <v>513</v>
      </c>
      <c r="B433" s="153">
        <v>11.7689259555011</v>
      </c>
      <c r="C433" s="153">
        <v>76.668099927363798</v>
      </c>
      <c r="D433" s="153">
        <v>17.401</v>
      </c>
      <c r="E433" s="153">
        <v>81.498999999999995</v>
      </c>
      <c r="F433" s="153">
        <v>75.698999999999998</v>
      </c>
      <c r="G433" s="153">
        <v>46.5</v>
      </c>
      <c r="H433" s="153">
        <v>18.201000000000001</v>
      </c>
      <c r="I433" s="153">
        <v>3.601</v>
      </c>
      <c r="J433" s="153">
        <v>0.19900000000000001</v>
      </c>
    </row>
    <row r="434" spans="1:10" x14ac:dyDescent="0.25">
      <c r="A434" s="152" t="s">
        <v>514</v>
      </c>
      <c r="B434" s="153">
        <v>10.637118960545999</v>
      </c>
      <c r="C434" s="153">
        <v>72.318375592060605</v>
      </c>
      <c r="D434" s="153">
        <v>15.798999999999999</v>
      </c>
      <c r="E434" s="153">
        <v>66.698999999999998</v>
      </c>
      <c r="F434" s="153">
        <v>86.700999999999993</v>
      </c>
      <c r="G434" s="153">
        <v>62.000999999999998</v>
      </c>
      <c r="H434" s="153">
        <v>21.5</v>
      </c>
      <c r="I434" s="153">
        <v>4</v>
      </c>
      <c r="J434" s="153">
        <v>0.2</v>
      </c>
    </row>
    <row r="435" spans="1:10" x14ac:dyDescent="0.25">
      <c r="A435" s="152" t="s">
        <v>515</v>
      </c>
      <c r="B435" s="153">
        <v>8.9863721560167207</v>
      </c>
      <c r="C435" s="153">
        <v>67.755760894062007</v>
      </c>
      <c r="D435" s="153">
        <v>11</v>
      </c>
      <c r="E435" s="153">
        <v>52.499000000000002</v>
      </c>
      <c r="F435" s="153">
        <v>91.801000000000002</v>
      </c>
      <c r="G435" s="153">
        <v>69.7</v>
      </c>
      <c r="H435" s="153">
        <v>25.701000000000001</v>
      </c>
      <c r="I435" s="153">
        <v>4.4000000000000004</v>
      </c>
      <c r="J435" s="153">
        <v>0.29899999999999999</v>
      </c>
    </row>
    <row r="436" spans="1:10" x14ac:dyDescent="0.25">
      <c r="A436" s="152" t="s">
        <v>516</v>
      </c>
      <c r="B436" s="153">
        <v>7.6557738186878703</v>
      </c>
      <c r="C436" s="153">
        <v>63.608552612469602</v>
      </c>
      <c r="D436" s="153">
        <v>6.2809999999999997</v>
      </c>
      <c r="E436" s="153">
        <v>29.135999999999999</v>
      </c>
      <c r="F436" s="153">
        <v>92.694999999999993</v>
      </c>
      <c r="G436" s="153">
        <v>82.938999999999993</v>
      </c>
      <c r="H436" s="153">
        <v>29.984999999999999</v>
      </c>
      <c r="I436" s="153">
        <v>4.5590000000000002</v>
      </c>
      <c r="J436" s="153">
        <v>0.32500000000000001</v>
      </c>
    </row>
    <row r="437" spans="1:10" x14ac:dyDescent="0.25">
      <c r="A437" s="152" t="s">
        <v>517</v>
      </c>
      <c r="B437" s="153">
        <v>6.9036534137708596</v>
      </c>
      <c r="C437" s="153">
        <v>59.873175527297803</v>
      </c>
      <c r="D437" s="153">
        <v>5.032</v>
      </c>
      <c r="E437" s="153">
        <v>22.997</v>
      </c>
      <c r="F437" s="153">
        <v>92.828000000000003</v>
      </c>
      <c r="G437" s="153">
        <v>88.111999999999995</v>
      </c>
      <c r="H437" s="153">
        <v>32.081000000000003</v>
      </c>
      <c r="I437" s="153">
        <v>4.6779999999999999</v>
      </c>
      <c r="J437" s="153">
        <v>0.33200000000000002</v>
      </c>
    </row>
    <row r="438" spans="1:10" x14ac:dyDescent="0.25">
      <c r="A438" s="152" t="s">
        <v>518</v>
      </c>
      <c r="B438" s="153">
        <v>6.2477565174635696</v>
      </c>
      <c r="C438" s="153">
        <v>56.277929542445399</v>
      </c>
      <c r="D438" s="153">
        <v>4.3789999999999996</v>
      </c>
      <c r="E438" s="153">
        <v>19.794</v>
      </c>
      <c r="F438" s="153">
        <v>96.822999999999993</v>
      </c>
      <c r="G438" s="153">
        <v>96.182000000000002</v>
      </c>
      <c r="H438" s="153">
        <v>35.610999999999997</v>
      </c>
      <c r="I438" s="153">
        <v>5.0350000000000001</v>
      </c>
      <c r="J438" s="153">
        <v>0.35599999999999998</v>
      </c>
    </row>
    <row r="439" spans="1:10" x14ac:dyDescent="0.25">
      <c r="A439" s="152" t="s">
        <v>519</v>
      </c>
      <c r="B439" s="153">
        <v>5.7163585173223304</v>
      </c>
      <c r="C439" s="153">
        <v>53.055539426530103</v>
      </c>
      <c r="D439" s="153">
        <v>3.956</v>
      </c>
      <c r="E439" s="153">
        <v>17.795999999999999</v>
      </c>
      <c r="F439" s="153">
        <v>100.598</v>
      </c>
      <c r="G439" s="153">
        <v>103.328</v>
      </c>
      <c r="H439" s="153">
        <v>39.137</v>
      </c>
      <c r="I439" s="153">
        <v>5.4260000000000002</v>
      </c>
      <c r="J439" s="153">
        <v>0.379</v>
      </c>
    </row>
    <row r="440" spans="1:10" x14ac:dyDescent="0.25">
      <c r="A440" s="152" t="s">
        <v>520</v>
      </c>
      <c r="B440" s="153">
        <v>5.2448078793905202</v>
      </c>
      <c r="C440" s="153">
        <v>49.961084794520801</v>
      </c>
      <c r="D440" s="153">
        <v>3.7</v>
      </c>
      <c r="E440" s="153">
        <v>16.672999999999998</v>
      </c>
      <c r="F440" s="153">
        <v>103.78100000000001</v>
      </c>
      <c r="G440" s="153">
        <v>109.113</v>
      </c>
      <c r="H440" s="153">
        <v>42.515000000000001</v>
      </c>
      <c r="I440" s="153">
        <v>5.84</v>
      </c>
      <c r="J440" s="153">
        <v>0.39800000000000002</v>
      </c>
    </row>
    <row r="441" spans="1:10" x14ac:dyDescent="0.25">
      <c r="A441" s="152" t="s">
        <v>521</v>
      </c>
      <c r="B441" s="153">
        <v>4.8383020659822398</v>
      </c>
      <c r="C441" s="153">
        <v>47.061203567879197</v>
      </c>
      <c r="D441" s="153">
        <v>3.5870000000000002</v>
      </c>
      <c r="E441" s="153">
        <v>16.324000000000002</v>
      </c>
      <c r="F441" s="153">
        <v>106.60599999999999</v>
      </c>
      <c r="G441" s="153">
        <v>113.822</v>
      </c>
      <c r="H441" s="153">
        <v>45.552</v>
      </c>
      <c r="I441" s="153">
        <v>6.2910000000000004</v>
      </c>
      <c r="J441" s="153">
        <v>0.41799999999999998</v>
      </c>
    </row>
    <row r="442" spans="1:10" x14ac:dyDescent="0.25">
      <c r="A442" s="152" t="s">
        <v>522</v>
      </c>
      <c r="B442" s="153">
        <v>4.4644057186989903</v>
      </c>
      <c r="C442" s="153">
        <v>44.218613380287003</v>
      </c>
      <c r="D442" s="153">
        <v>3.6040000000000001</v>
      </c>
      <c r="E442" s="153">
        <v>16.699000000000002</v>
      </c>
      <c r="F442" s="153">
        <v>109.059</v>
      </c>
      <c r="G442" s="153">
        <v>117.589</v>
      </c>
      <c r="H442" s="153">
        <v>48.418999999999997</v>
      </c>
      <c r="I442" s="153">
        <v>6.774</v>
      </c>
      <c r="J442" s="153">
        <v>0.436</v>
      </c>
    </row>
    <row r="443" spans="1:10" x14ac:dyDescent="0.25">
      <c r="A443" s="152" t="s">
        <v>523</v>
      </c>
      <c r="B443" s="153">
        <v>201.22418888078201</v>
      </c>
      <c r="C443" s="153">
        <v>363.09890234622497</v>
      </c>
      <c r="D443" s="153">
        <v>156.78</v>
      </c>
      <c r="E443" s="153">
        <v>268.32</v>
      </c>
      <c r="F443" s="153">
        <v>266.89</v>
      </c>
      <c r="G443" s="153">
        <v>252.46</v>
      </c>
      <c r="H443" s="153">
        <v>176.93</v>
      </c>
      <c r="I443" s="153">
        <v>128.69999999999999</v>
      </c>
      <c r="J443" s="153">
        <v>49.92</v>
      </c>
    </row>
    <row r="444" spans="1:10" x14ac:dyDescent="0.25">
      <c r="A444" s="152" t="s">
        <v>524</v>
      </c>
      <c r="B444" s="153">
        <v>182.14179904486201</v>
      </c>
      <c r="C444" s="153">
        <v>344.17645798350497</v>
      </c>
      <c r="D444" s="153">
        <v>158.589</v>
      </c>
      <c r="E444" s="153">
        <v>271.416</v>
      </c>
      <c r="F444" s="153">
        <v>269.96899999999999</v>
      </c>
      <c r="G444" s="153">
        <v>255.37299999999999</v>
      </c>
      <c r="H444" s="153">
        <v>178.97200000000001</v>
      </c>
      <c r="I444" s="153">
        <v>130.185</v>
      </c>
      <c r="J444" s="153">
        <v>50.496000000000002</v>
      </c>
    </row>
    <row r="445" spans="1:10" x14ac:dyDescent="0.25">
      <c r="A445" s="152" t="s">
        <v>525</v>
      </c>
      <c r="B445" s="153">
        <v>165.19931298476001</v>
      </c>
      <c r="C445" s="153">
        <v>326.45420645164501</v>
      </c>
      <c r="D445" s="153">
        <v>160.398</v>
      </c>
      <c r="E445" s="153">
        <v>274.512</v>
      </c>
      <c r="F445" s="153">
        <v>273.04899999999998</v>
      </c>
      <c r="G445" s="153">
        <v>258.286</v>
      </c>
      <c r="H445" s="153">
        <v>181.01300000000001</v>
      </c>
      <c r="I445" s="153">
        <v>131.66999999999999</v>
      </c>
      <c r="J445" s="153">
        <v>51.072000000000003</v>
      </c>
    </row>
    <row r="446" spans="1:10" x14ac:dyDescent="0.25">
      <c r="A446" s="152" t="s">
        <v>526</v>
      </c>
      <c r="B446" s="153">
        <v>150.273474115759</v>
      </c>
      <c r="C446" s="153">
        <v>308.80246174574398</v>
      </c>
      <c r="D446" s="153">
        <v>161.60400000000001</v>
      </c>
      <c r="E446" s="153">
        <v>276.57600000000002</v>
      </c>
      <c r="F446" s="153">
        <v>275.10199999999998</v>
      </c>
      <c r="G446" s="153">
        <v>260.22800000000001</v>
      </c>
      <c r="H446" s="153">
        <v>182.374</v>
      </c>
      <c r="I446" s="153">
        <v>132.66</v>
      </c>
      <c r="J446" s="153">
        <v>51.456000000000003</v>
      </c>
    </row>
    <row r="447" spans="1:10" x14ac:dyDescent="0.25">
      <c r="A447" s="152" t="s">
        <v>527</v>
      </c>
      <c r="B447" s="153">
        <v>128.44981233257701</v>
      </c>
      <c r="C447" s="153">
        <v>279.59966362122998</v>
      </c>
      <c r="D447" s="153">
        <v>157.88999999999999</v>
      </c>
      <c r="E447" s="153">
        <v>270.21800000000002</v>
      </c>
      <c r="F447" s="153">
        <v>268.779</v>
      </c>
      <c r="G447" s="153">
        <v>254.24700000000001</v>
      </c>
      <c r="H447" s="153">
        <v>178.18199999999999</v>
      </c>
      <c r="I447" s="153">
        <v>129.61099999999999</v>
      </c>
      <c r="J447" s="153">
        <v>50.273000000000003</v>
      </c>
    </row>
    <row r="448" spans="1:10" x14ac:dyDescent="0.25">
      <c r="A448" s="152" t="s">
        <v>528</v>
      </c>
      <c r="B448" s="153">
        <v>103.843846017259</v>
      </c>
      <c r="C448" s="153">
        <v>244.043115869925</v>
      </c>
      <c r="D448" s="153">
        <v>153.548</v>
      </c>
      <c r="E448" s="153">
        <v>262.78800000000001</v>
      </c>
      <c r="F448" s="153">
        <v>261.38799999999998</v>
      </c>
      <c r="G448" s="153">
        <v>247.256</v>
      </c>
      <c r="H448" s="153">
        <v>173.28200000000001</v>
      </c>
      <c r="I448" s="153">
        <v>126.047</v>
      </c>
      <c r="J448" s="153">
        <v>48.890999999999998</v>
      </c>
    </row>
    <row r="449" spans="1:10" x14ac:dyDescent="0.25">
      <c r="A449" s="152" t="s">
        <v>529</v>
      </c>
      <c r="B449" s="153">
        <v>86.349469960341395</v>
      </c>
      <c r="C449" s="153">
        <v>218.04993806941999</v>
      </c>
      <c r="D449" s="153">
        <v>143.876</v>
      </c>
      <c r="E449" s="153">
        <v>246.23500000000001</v>
      </c>
      <c r="F449" s="153">
        <v>244.923</v>
      </c>
      <c r="G449" s="153">
        <v>231.68100000000001</v>
      </c>
      <c r="H449" s="153">
        <v>162.36699999999999</v>
      </c>
      <c r="I449" s="153">
        <v>118.107</v>
      </c>
      <c r="J449" s="153">
        <v>45.811</v>
      </c>
    </row>
    <row r="450" spans="1:10" x14ac:dyDescent="0.25">
      <c r="A450" s="152" t="s">
        <v>530</v>
      </c>
      <c r="B450" s="153">
        <v>77.392050558249196</v>
      </c>
      <c r="C450" s="153">
        <v>209.70326708043299</v>
      </c>
      <c r="D450" s="153">
        <v>127.214</v>
      </c>
      <c r="E450" s="153">
        <v>216.928</v>
      </c>
      <c r="F450" s="153">
        <v>214.374</v>
      </c>
      <c r="G450" s="153">
        <v>196.083</v>
      </c>
      <c r="H450" s="153">
        <v>152.75899999999999</v>
      </c>
      <c r="I450" s="153">
        <v>82.153000000000006</v>
      </c>
      <c r="J450" s="153">
        <v>32.289000000000001</v>
      </c>
    </row>
    <row r="451" spans="1:10" x14ac:dyDescent="0.25">
      <c r="A451" s="152" t="s">
        <v>531</v>
      </c>
      <c r="B451" s="153">
        <v>73.296603582175607</v>
      </c>
      <c r="C451" s="153">
        <v>279.810880653369</v>
      </c>
      <c r="D451" s="153">
        <v>85.278000000000006</v>
      </c>
      <c r="E451" s="153">
        <v>175.83699999999999</v>
      </c>
      <c r="F451" s="153">
        <v>190.65799999999999</v>
      </c>
      <c r="G451" s="153">
        <v>173.71100000000001</v>
      </c>
      <c r="H451" s="153">
        <v>139.464</v>
      </c>
      <c r="I451" s="153">
        <v>74.718000000000004</v>
      </c>
      <c r="J451" s="153">
        <v>24.533999999999999</v>
      </c>
    </row>
    <row r="452" spans="1:10" x14ac:dyDescent="0.25">
      <c r="A452" s="152" t="s">
        <v>532</v>
      </c>
      <c r="B452" s="153">
        <v>84.232292024635299</v>
      </c>
      <c r="C452" s="153">
        <v>522.24427558912203</v>
      </c>
      <c r="D452" s="153">
        <v>72.305000000000007</v>
      </c>
      <c r="E452" s="153">
        <v>152.78800000000001</v>
      </c>
      <c r="F452" s="153">
        <v>165.501</v>
      </c>
      <c r="G452" s="153">
        <v>149.36199999999999</v>
      </c>
      <c r="H452" s="153">
        <v>118.607</v>
      </c>
      <c r="I452" s="153">
        <v>62.152999999999999</v>
      </c>
      <c r="J452" s="153">
        <v>19.283999999999999</v>
      </c>
    </row>
    <row r="453" spans="1:10" x14ac:dyDescent="0.25">
      <c r="A453" s="152" t="s">
        <v>533</v>
      </c>
      <c r="B453" s="153">
        <v>77.469387358340398</v>
      </c>
      <c r="C453" s="153">
        <v>600.86613287383295</v>
      </c>
      <c r="D453" s="153">
        <v>60.389000000000003</v>
      </c>
      <c r="E453" s="153">
        <v>146.30699999999999</v>
      </c>
      <c r="F453" s="153">
        <v>139.22800000000001</v>
      </c>
      <c r="G453" s="153">
        <v>123.08</v>
      </c>
      <c r="H453" s="153">
        <v>99.457999999999998</v>
      </c>
      <c r="I453" s="153">
        <v>50.607999999999997</v>
      </c>
      <c r="J453" s="153">
        <v>16.93</v>
      </c>
    </row>
    <row r="454" spans="1:10" x14ac:dyDescent="0.25">
      <c r="A454" s="152" t="s">
        <v>534</v>
      </c>
      <c r="B454" s="153">
        <v>48.370124671693702</v>
      </c>
      <c r="C454" s="153">
        <v>319.41585170892898</v>
      </c>
      <c r="D454" s="153">
        <v>49.185000000000002</v>
      </c>
      <c r="E454" s="153">
        <v>135.31200000000001</v>
      </c>
      <c r="F454" s="153">
        <v>136.78800000000001</v>
      </c>
      <c r="G454" s="153">
        <v>115.908</v>
      </c>
      <c r="H454" s="153">
        <v>85.558999999999997</v>
      </c>
      <c r="I454" s="153">
        <v>43.584000000000003</v>
      </c>
      <c r="J454" s="153">
        <v>12.864000000000001</v>
      </c>
    </row>
    <row r="455" spans="1:10" x14ac:dyDescent="0.25">
      <c r="A455" s="152" t="s">
        <v>535</v>
      </c>
      <c r="B455" s="153">
        <v>40.076924025591303</v>
      </c>
      <c r="C455" s="153">
        <v>259.68831797768797</v>
      </c>
      <c r="D455" s="153">
        <v>38.999000000000002</v>
      </c>
      <c r="E455" s="153">
        <v>138</v>
      </c>
      <c r="F455" s="153">
        <v>137.001</v>
      </c>
      <c r="G455" s="153">
        <v>116.998</v>
      </c>
      <c r="H455" s="153">
        <v>89.998999999999995</v>
      </c>
      <c r="I455" s="153">
        <v>45.002000000000002</v>
      </c>
      <c r="J455" s="153">
        <v>14.000999999999999</v>
      </c>
    </row>
    <row r="456" spans="1:10" x14ac:dyDescent="0.25">
      <c r="A456" s="152" t="s">
        <v>536</v>
      </c>
      <c r="B456" s="153">
        <v>35.517073957132297</v>
      </c>
      <c r="C456" s="153">
        <v>266.08298284465599</v>
      </c>
      <c r="D456" s="153">
        <v>25.622</v>
      </c>
      <c r="E456" s="153">
        <v>129.369</v>
      </c>
      <c r="F456" s="153">
        <v>134.45599999999999</v>
      </c>
      <c r="G456" s="153">
        <v>111.81</v>
      </c>
      <c r="H456" s="153">
        <v>81.849999999999994</v>
      </c>
      <c r="I456" s="153">
        <v>39.862000000000002</v>
      </c>
      <c r="J456" s="153">
        <v>11.371</v>
      </c>
    </row>
    <row r="457" spans="1:10" x14ac:dyDescent="0.25">
      <c r="A457" s="152" t="s">
        <v>537</v>
      </c>
      <c r="B457" s="153">
        <v>30.102216827448601</v>
      </c>
      <c r="C457" s="153">
        <v>242.25174204602999</v>
      </c>
      <c r="D457" s="153">
        <v>20.507999999999999</v>
      </c>
      <c r="E457" s="153">
        <v>120.85599999999999</v>
      </c>
      <c r="F457" s="153">
        <v>128.923</v>
      </c>
      <c r="G457" s="153">
        <v>106.366</v>
      </c>
      <c r="H457" s="153">
        <v>75.903999999999996</v>
      </c>
      <c r="I457" s="153">
        <v>36.244999999999997</v>
      </c>
      <c r="J457" s="153">
        <v>9.8179999999999996</v>
      </c>
    </row>
    <row r="458" spans="1:10" x14ac:dyDescent="0.25">
      <c r="A458" s="152" t="s">
        <v>538</v>
      </c>
      <c r="B458" s="153">
        <v>26.273456555116599</v>
      </c>
      <c r="C458" s="153">
        <v>222.66784530002201</v>
      </c>
      <c r="D458" s="153">
        <v>16.695</v>
      </c>
      <c r="E458" s="153">
        <v>113.315</v>
      </c>
      <c r="F458" s="153">
        <v>124.32</v>
      </c>
      <c r="G458" s="153">
        <v>102.13800000000001</v>
      </c>
      <c r="H458" s="153">
        <v>71.028000000000006</v>
      </c>
      <c r="I458" s="153">
        <v>33.112000000000002</v>
      </c>
      <c r="J458" s="153">
        <v>8.4719999999999995</v>
      </c>
    </row>
    <row r="459" spans="1:10" x14ac:dyDescent="0.25">
      <c r="A459" s="152" t="s">
        <v>539</v>
      </c>
      <c r="B459" s="153">
        <v>23.859406858544901</v>
      </c>
      <c r="C459" s="153">
        <v>205.261059599248</v>
      </c>
      <c r="D459" s="153">
        <v>13.884</v>
      </c>
      <c r="E459" s="153">
        <v>106.629</v>
      </c>
      <c r="F459" s="153">
        <v>120.601</v>
      </c>
      <c r="G459" s="153">
        <v>98.998999999999995</v>
      </c>
      <c r="H459" s="153">
        <v>67.063000000000002</v>
      </c>
      <c r="I459" s="153">
        <v>30.388000000000002</v>
      </c>
      <c r="J459" s="153">
        <v>7.2960000000000003</v>
      </c>
    </row>
    <row r="460" spans="1:10" x14ac:dyDescent="0.25">
      <c r="A460" s="152" t="s">
        <v>540</v>
      </c>
      <c r="B460" s="153">
        <v>21.923904657413601</v>
      </c>
      <c r="C460" s="153">
        <v>190.151684226604</v>
      </c>
      <c r="D460" s="153">
        <v>11.753</v>
      </c>
      <c r="E460" s="153">
        <v>100.48699999999999</v>
      </c>
      <c r="F460" s="153">
        <v>117.429</v>
      </c>
      <c r="G460" s="153">
        <v>96.652000000000001</v>
      </c>
      <c r="H460" s="153">
        <v>63.759</v>
      </c>
      <c r="I460" s="153">
        <v>27.957000000000001</v>
      </c>
      <c r="J460" s="153">
        <v>6.2629999999999999</v>
      </c>
    </row>
    <row r="461" spans="1:10" x14ac:dyDescent="0.25">
      <c r="A461" s="152" t="s">
        <v>541</v>
      </c>
      <c r="B461" s="153">
        <v>20.037633131211301</v>
      </c>
      <c r="C461" s="153">
        <v>177.58290955547901</v>
      </c>
      <c r="D461" s="153">
        <v>10.125</v>
      </c>
      <c r="E461" s="153">
        <v>94.832999999999998</v>
      </c>
      <c r="F461" s="153">
        <v>114.777</v>
      </c>
      <c r="G461" s="153">
        <v>95.033000000000001</v>
      </c>
      <c r="H461" s="153">
        <v>61.029000000000003</v>
      </c>
      <c r="I461" s="153">
        <v>25.783999999999999</v>
      </c>
      <c r="J461" s="153">
        <v>5.359</v>
      </c>
    </row>
    <row r="462" spans="1:10" x14ac:dyDescent="0.25">
      <c r="A462" s="152" t="s">
        <v>542</v>
      </c>
      <c r="B462" s="153">
        <v>18.289650226328099</v>
      </c>
      <c r="C462" s="153">
        <v>167.11848261360501</v>
      </c>
      <c r="D462" s="153">
        <v>8.8979999999999997</v>
      </c>
      <c r="E462" s="153">
        <v>89.751000000000005</v>
      </c>
      <c r="F462" s="153">
        <v>112.791</v>
      </c>
      <c r="G462" s="153">
        <v>94.251000000000005</v>
      </c>
      <c r="H462" s="153">
        <v>58.905000000000001</v>
      </c>
      <c r="I462" s="153">
        <v>23.869</v>
      </c>
      <c r="J462" s="153">
        <v>4.5750000000000002</v>
      </c>
    </row>
    <row r="463" spans="1:10" x14ac:dyDescent="0.25">
      <c r="A463" s="152" t="s">
        <v>543</v>
      </c>
      <c r="B463" s="153">
        <v>190.21676825998401</v>
      </c>
      <c r="C463" s="153">
        <v>334.01774167028799</v>
      </c>
      <c r="D463" s="153">
        <v>91.655000000000001</v>
      </c>
      <c r="E463" s="153">
        <v>259.08300000000003</v>
      </c>
      <c r="F463" s="153">
        <v>299.65300000000002</v>
      </c>
      <c r="G463" s="153">
        <v>251.75200000000001</v>
      </c>
      <c r="H463" s="153">
        <v>187.27</v>
      </c>
      <c r="I463" s="153">
        <v>99.736999999999995</v>
      </c>
      <c r="J463" s="153">
        <v>40.950000000000003</v>
      </c>
    </row>
    <row r="464" spans="1:10" x14ac:dyDescent="0.25">
      <c r="A464" s="152" t="s">
        <v>544</v>
      </c>
      <c r="B464" s="153">
        <v>172.892344637191</v>
      </c>
      <c r="C464" s="153">
        <v>311.40152202187102</v>
      </c>
      <c r="D464" s="153">
        <v>91.655000000000001</v>
      </c>
      <c r="E464" s="153">
        <v>259.08300000000003</v>
      </c>
      <c r="F464" s="153">
        <v>299.65300000000002</v>
      </c>
      <c r="G464" s="153">
        <v>251.75200000000001</v>
      </c>
      <c r="H464" s="153">
        <v>187.27</v>
      </c>
      <c r="I464" s="153">
        <v>99.736999999999995</v>
      </c>
      <c r="J464" s="153">
        <v>40.950000000000003</v>
      </c>
    </row>
    <row r="465" spans="1:10" x14ac:dyDescent="0.25">
      <c r="A465" s="152" t="s">
        <v>545</v>
      </c>
      <c r="B465" s="153">
        <v>155.36225845044001</v>
      </c>
      <c r="C465" s="153">
        <v>274.49100685471802</v>
      </c>
      <c r="D465" s="153">
        <v>92.308000000000007</v>
      </c>
      <c r="E465" s="153">
        <v>260.31599999999997</v>
      </c>
      <c r="F465" s="153">
        <v>300.61500000000001</v>
      </c>
      <c r="G465" s="153">
        <v>252.06200000000001</v>
      </c>
      <c r="H465" s="153">
        <v>186.49700000000001</v>
      </c>
      <c r="I465" s="153">
        <v>98.691999999999993</v>
      </c>
      <c r="J465" s="153">
        <v>39.61</v>
      </c>
    </row>
    <row r="466" spans="1:10" x14ac:dyDescent="0.25">
      <c r="A466" s="152" t="s">
        <v>546</v>
      </c>
      <c r="B466" s="153">
        <v>138.83726744641399</v>
      </c>
      <c r="C466" s="153">
        <v>235.92409554907999</v>
      </c>
      <c r="D466" s="153">
        <v>82.68</v>
      </c>
      <c r="E466" s="153">
        <v>231.37200000000001</v>
      </c>
      <c r="F466" s="153">
        <v>265.86900000000003</v>
      </c>
      <c r="G466" s="153">
        <v>221.495</v>
      </c>
      <c r="H466" s="153">
        <v>161.077</v>
      </c>
      <c r="I466" s="153">
        <v>83.400999999999996</v>
      </c>
      <c r="J466" s="153">
        <v>30.106000000000002</v>
      </c>
    </row>
    <row r="467" spans="1:10" x14ac:dyDescent="0.25">
      <c r="A467" s="152" t="s">
        <v>547</v>
      </c>
      <c r="B467" s="153">
        <v>121.696171334512</v>
      </c>
      <c r="C467" s="153">
        <v>202.46964446016699</v>
      </c>
      <c r="D467" s="153">
        <v>75.131</v>
      </c>
      <c r="E467" s="153">
        <v>207.928</v>
      </c>
      <c r="F467" s="153">
        <v>237.13</v>
      </c>
      <c r="G467" s="153">
        <v>195.654</v>
      </c>
      <c r="H467" s="153">
        <v>138.51499999999999</v>
      </c>
      <c r="I467" s="153">
        <v>69.186999999999998</v>
      </c>
      <c r="J467" s="153">
        <v>19.954999999999998</v>
      </c>
    </row>
    <row r="468" spans="1:10" x14ac:dyDescent="0.25">
      <c r="A468" s="152" t="s">
        <v>548</v>
      </c>
      <c r="B468" s="153">
        <v>103.703335215846</v>
      </c>
      <c r="C468" s="153">
        <v>193.18183214148499</v>
      </c>
      <c r="D468" s="153">
        <v>75.069999999999993</v>
      </c>
      <c r="E468" s="153">
        <v>198.691</v>
      </c>
      <c r="F468" s="153">
        <v>219.191</v>
      </c>
      <c r="G468" s="153">
        <v>177.089</v>
      </c>
      <c r="H468" s="153">
        <v>120.495</v>
      </c>
      <c r="I468" s="153">
        <v>57.368000000000002</v>
      </c>
      <c r="J468" s="153">
        <v>13.096</v>
      </c>
    </row>
    <row r="469" spans="1:10" x14ac:dyDescent="0.25">
      <c r="A469" s="152" t="s">
        <v>549</v>
      </c>
      <c r="B469" s="153">
        <v>84.423760805538393</v>
      </c>
      <c r="C469" s="153">
        <v>181.83509883782</v>
      </c>
      <c r="D469" s="153">
        <v>79.83</v>
      </c>
      <c r="E469" s="153">
        <v>189.46799999999999</v>
      </c>
      <c r="F469" s="153">
        <v>193.49600000000001</v>
      </c>
      <c r="G469" s="153">
        <v>149.23400000000001</v>
      </c>
      <c r="H469" s="153">
        <v>95.623000000000005</v>
      </c>
      <c r="I469" s="153">
        <v>43.213999999999999</v>
      </c>
      <c r="J469" s="153">
        <v>9.1349999999999998</v>
      </c>
    </row>
    <row r="470" spans="1:10" x14ac:dyDescent="0.25">
      <c r="A470" s="152" t="s">
        <v>550</v>
      </c>
      <c r="B470" s="153">
        <v>64.696883547290994</v>
      </c>
      <c r="C470" s="153">
        <v>168.37538570378601</v>
      </c>
      <c r="D470" s="153">
        <v>80.611999999999995</v>
      </c>
      <c r="E470" s="153">
        <v>167.16900000000001</v>
      </c>
      <c r="F470" s="153">
        <v>157.10599999999999</v>
      </c>
      <c r="G470" s="153">
        <v>112.783</v>
      </c>
      <c r="H470" s="153">
        <v>67.188999999999993</v>
      </c>
      <c r="I470" s="153">
        <v>29.015000000000001</v>
      </c>
      <c r="J470" s="153">
        <v>6.1260000000000003</v>
      </c>
    </row>
    <row r="471" spans="1:10" x14ac:dyDescent="0.25">
      <c r="A471" s="152" t="s">
        <v>551</v>
      </c>
      <c r="B471" s="153">
        <v>49.510441262832799</v>
      </c>
      <c r="C471" s="153">
        <v>152.46587626649099</v>
      </c>
      <c r="D471" s="153">
        <v>80.033000000000001</v>
      </c>
      <c r="E471" s="153">
        <v>147.191</v>
      </c>
      <c r="F471" s="153">
        <v>131.51900000000001</v>
      </c>
      <c r="G471" s="153">
        <v>87.978999999999999</v>
      </c>
      <c r="H471" s="153">
        <v>49.347999999999999</v>
      </c>
      <c r="I471" s="153">
        <v>19.925999999999998</v>
      </c>
      <c r="J471" s="153">
        <v>4.0039999999999996</v>
      </c>
    </row>
    <row r="472" spans="1:10" x14ac:dyDescent="0.25">
      <c r="A472" s="152" t="s">
        <v>552</v>
      </c>
      <c r="B472" s="153">
        <v>40.912959442991699</v>
      </c>
      <c r="C472" s="153">
        <v>136.24456125092701</v>
      </c>
      <c r="D472" s="153">
        <v>83.578999999999994</v>
      </c>
      <c r="E472" s="153">
        <v>141.24799999999999</v>
      </c>
      <c r="F472" s="153">
        <v>123.36199999999999</v>
      </c>
      <c r="G472" s="153">
        <v>79.307000000000002</v>
      </c>
      <c r="H472" s="153">
        <v>43.256999999999998</v>
      </c>
      <c r="I472" s="153">
        <v>16.106000000000002</v>
      </c>
      <c r="J472" s="153">
        <v>3.141</v>
      </c>
    </row>
    <row r="473" spans="1:10" x14ac:dyDescent="0.25">
      <c r="A473" s="152" t="s">
        <v>553</v>
      </c>
      <c r="B473" s="153">
        <v>34.193271672634197</v>
      </c>
      <c r="C473" s="153">
        <v>118.26946154933199</v>
      </c>
      <c r="D473" s="153">
        <v>80.947000000000003</v>
      </c>
      <c r="E473" s="153">
        <v>131.04300000000001</v>
      </c>
      <c r="F473" s="153">
        <v>112.495</v>
      </c>
      <c r="G473" s="153">
        <v>71.004000000000005</v>
      </c>
      <c r="H473" s="153">
        <v>38.253999999999998</v>
      </c>
      <c r="I473" s="153">
        <v>13.696999999999999</v>
      </c>
      <c r="J473" s="153">
        <v>2.66</v>
      </c>
    </row>
    <row r="474" spans="1:10" x14ac:dyDescent="0.25">
      <c r="A474" s="152" t="s">
        <v>554</v>
      </c>
      <c r="B474" s="153">
        <v>28.742028860278701</v>
      </c>
      <c r="C474" s="153">
        <v>106.69298435680101</v>
      </c>
      <c r="D474" s="153">
        <v>70.881</v>
      </c>
      <c r="E474" s="153">
        <v>112.002</v>
      </c>
      <c r="F474" s="153">
        <v>94.311999999999998</v>
      </c>
      <c r="G474" s="153">
        <v>58.588000000000001</v>
      </c>
      <c r="H474" s="153">
        <v>31.140999999999998</v>
      </c>
      <c r="I474" s="153">
        <v>10.99</v>
      </c>
      <c r="J474" s="153">
        <v>2.0859999999999999</v>
      </c>
    </row>
    <row r="475" spans="1:10" x14ac:dyDescent="0.25">
      <c r="A475" s="152" t="s">
        <v>555</v>
      </c>
      <c r="B475" s="153">
        <v>24.3288639012892</v>
      </c>
      <c r="C475" s="153">
        <v>96.664286800202703</v>
      </c>
      <c r="D475" s="153">
        <v>68.444999999999993</v>
      </c>
      <c r="E475" s="153">
        <v>107.623</v>
      </c>
      <c r="F475" s="153">
        <v>90.581999999999994</v>
      </c>
      <c r="G475" s="153">
        <v>55.789000000000001</v>
      </c>
      <c r="H475" s="153">
        <v>29.181000000000001</v>
      </c>
      <c r="I475" s="153">
        <v>10.164999999999999</v>
      </c>
      <c r="J475" s="153">
        <v>1.895</v>
      </c>
    </row>
    <row r="476" spans="1:10" x14ac:dyDescent="0.25">
      <c r="A476" s="152" t="s">
        <v>556</v>
      </c>
      <c r="B476" s="153">
        <v>19.460713304304299</v>
      </c>
      <c r="C476" s="153">
        <v>88.698703034803799</v>
      </c>
      <c r="D476" s="153">
        <v>65.608999999999995</v>
      </c>
      <c r="E476" s="153">
        <v>103.5</v>
      </c>
      <c r="F476" s="153">
        <v>87.784999999999997</v>
      </c>
      <c r="G476" s="153">
        <v>53.831000000000003</v>
      </c>
      <c r="H476" s="153">
        <v>27.292000000000002</v>
      </c>
      <c r="I476" s="153">
        <v>9.1760000000000002</v>
      </c>
      <c r="J476" s="153">
        <v>1.587</v>
      </c>
    </row>
    <row r="477" spans="1:10" x14ac:dyDescent="0.25">
      <c r="A477" s="152" t="s">
        <v>557</v>
      </c>
      <c r="B477" s="153">
        <v>15.821871333191901</v>
      </c>
      <c r="C477" s="153">
        <v>80.992128140149603</v>
      </c>
      <c r="D477" s="153">
        <v>61.451000000000001</v>
      </c>
      <c r="E477" s="153">
        <v>99.509</v>
      </c>
      <c r="F477" s="153">
        <v>86.474000000000004</v>
      </c>
      <c r="G477" s="153">
        <v>53.756999999999998</v>
      </c>
      <c r="H477" s="153">
        <v>26.818999999999999</v>
      </c>
      <c r="I477" s="153">
        <v>8.7560000000000002</v>
      </c>
      <c r="J477" s="153">
        <v>1.4339999999999999</v>
      </c>
    </row>
    <row r="478" spans="1:10" x14ac:dyDescent="0.25">
      <c r="A478" s="152" t="s">
        <v>558</v>
      </c>
      <c r="B478" s="153">
        <v>12.9264761791189</v>
      </c>
      <c r="C478" s="153">
        <v>74.216761329670803</v>
      </c>
      <c r="D478" s="153">
        <v>56.93</v>
      </c>
      <c r="E478" s="153">
        <v>96.245999999999995</v>
      </c>
      <c r="F478" s="153">
        <v>86.891000000000005</v>
      </c>
      <c r="G478" s="153">
        <v>55.335000000000001</v>
      </c>
      <c r="H478" s="153">
        <v>27.155000000000001</v>
      </c>
      <c r="I478" s="153">
        <v>8.5530000000000008</v>
      </c>
      <c r="J478" s="153">
        <v>1.31</v>
      </c>
    </row>
    <row r="479" spans="1:10" x14ac:dyDescent="0.25">
      <c r="A479" s="152" t="s">
        <v>559</v>
      </c>
      <c r="B479" s="153">
        <v>11.041154733119299</v>
      </c>
      <c r="C479" s="153">
        <v>68.239846266896393</v>
      </c>
      <c r="D479" s="153">
        <v>51.951999999999998</v>
      </c>
      <c r="E479" s="153">
        <v>93.311999999999998</v>
      </c>
      <c r="F479" s="153">
        <v>88.751000000000005</v>
      </c>
      <c r="G479" s="153">
        <v>58.488</v>
      </c>
      <c r="H479" s="153">
        <v>28.234999999999999</v>
      </c>
      <c r="I479" s="153">
        <v>8.5190000000000001</v>
      </c>
      <c r="J479" s="153">
        <v>1.2030000000000001</v>
      </c>
    </row>
    <row r="480" spans="1:10" x14ac:dyDescent="0.25">
      <c r="A480" s="152" t="s">
        <v>560</v>
      </c>
      <c r="B480" s="153">
        <v>9.4599545439666404</v>
      </c>
      <c r="C480" s="153">
        <v>62.852871145791497</v>
      </c>
      <c r="D480" s="153">
        <v>46.287999999999997</v>
      </c>
      <c r="E480" s="153">
        <v>89.981999999999999</v>
      </c>
      <c r="F480" s="153">
        <v>91.462999999999994</v>
      </c>
      <c r="G480" s="153">
        <v>62.978000000000002</v>
      </c>
      <c r="H480" s="153">
        <v>29.917000000000002</v>
      </c>
      <c r="I480" s="153">
        <v>8.5890000000000004</v>
      </c>
      <c r="J480" s="153">
        <v>1.103</v>
      </c>
    </row>
    <row r="481" spans="1:10" x14ac:dyDescent="0.25">
      <c r="A481" s="152" t="s">
        <v>561</v>
      </c>
      <c r="B481" s="153">
        <v>8.3054454392518196</v>
      </c>
      <c r="C481" s="153">
        <v>57.764091968775098</v>
      </c>
      <c r="D481" s="153">
        <v>40.094999999999999</v>
      </c>
      <c r="E481" s="153">
        <v>86.022000000000006</v>
      </c>
      <c r="F481" s="153">
        <v>94.805000000000007</v>
      </c>
      <c r="G481" s="153">
        <v>68.844999999999999</v>
      </c>
      <c r="H481" s="153">
        <v>32.204000000000001</v>
      </c>
      <c r="I481" s="153">
        <v>8.7409999999999997</v>
      </c>
      <c r="J481" s="153">
        <v>1.008</v>
      </c>
    </row>
    <row r="482" spans="1:10" x14ac:dyDescent="0.25">
      <c r="A482" s="152" t="s">
        <v>562</v>
      </c>
      <c r="B482" s="153">
        <v>7.3667270137803804</v>
      </c>
      <c r="C482" s="153">
        <v>53.025978515358602</v>
      </c>
      <c r="D482" s="153">
        <v>33.57</v>
      </c>
      <c r="E482" s="153">
        <v>81.108999999999995</v>
      </c>
      <c r="F482" s="153">
        <v>98.394000000000005</v>
      </c>
      <c r="G482" s="153">
        <v>75.989000000000004</v>
      </c>
      <c r="H482" s="153">
        <v>35.045999999999999</v>
      </c>
      <c r="I482" s="153">
        <v>8.94</v>
      </c>
      <c r="J482" s="153">
        <v>0.91200000000000003</v>
      </c>
    </row>
    <row r="483" spans="1:10" x14ac:dyDescent="0.25">
      <c r="A483" s="152" t="s">
        <v>3746</v>
      </c>
      <c r="B483" s="153">
        <v>111.849017352459</v>
      </c>
      <c r="C483" s="153">
        <v>252.20156219039399</v>
      </c>
      <c r="D483" s="153">
        <v>93.450999999999993</v>
      </c>
      <c r="E483" s="153">
        <v>386.89</v>
      </c>
      <c r="F483" s="153">
        <v>362.04500000000002</v>
      </c>
      <c r="G483" s="153">
        <v>278.54599999999999</v>
      </c>
      <c r="H483" s="153">
        <v>183.16399999999999</v>
      </c>
      <c r="I483" s="153">
        <v>68.52</v>
      </c>
      <c r="J483" s="153">
        <v>27.184000000000001</v>
      </c>
    </row>
    <row r="484" spans="1:10" x14ac:dyDescent="0.25">
      <c r="A484" s="152" t="s">
        <v>3747</v>
      </c>
      <c r="B484" s="153">
        <v>90.317612819059207</v>
      </c>
      <c r="C484" s="153">
        <v>227.86872335111201</v>
      </c>
      <c r="D484" s="153">
        <v>85.123999999999995</v>
      </c>
      <c r="E484" s="153">
        <v>352.42</v>
      </c>
      <c r="F484" s="153">
        <v>329.786</v>
      </c>
      <c r="G484" s="153">
        <v>253.72900000000001</v>
      </c>
      <c r="H484" s="153">
        <v>166.84399999999999</v>
      </c>
      <c r="I484" s="153">
        <v>62.414999999999999</v>
      </c>
      <c r="J484" s="153">
        <v>24.762</v>
      </c>
    </row>
    <row r="485" spans="1:10" x14ac:dyDescent="0.25">
      <c r="A485" s="152" t="s">
        <v>3748</v>
      </c>
      <c r="B485" s="153">
        <v>64.852432433951904</v>
      </c>
      <c r="C485" s="153">
        <v>207.08517870221701</v>
      </c>
      <c r="D485" s="153">
        <v>87.516999999999996</v>
      </c>
      <c r="E485" s="153">
        <v>362.32499999999999</v>
      </c>
      <c r="F485" s="153">
        <v>339.05700000000002</v>
      </c>
      <c r="G485" s="153">
        <v>260.86</v>
      </c>
      <c r="H485" s="153">
        <v>171.53299999999999</v>
      </c>
      <c r="I485" s="153">
        <v>64.17</v>
      </c>
      <c r="J485" s="153">
        <v>25.457999999999998</v>
      </c>
    </row>
    <row r="486" spans="1:10" x14ac:dyDescent="0.25">
      <c r="A486" s="152" t="s">
        <v>3749</v>
      </c>
      <c r="B486" s="153">
        <v>51.343075115819403</v>
      </c>
      <c r="C486" s="153">
        <v>185.50892884917101</v>
      </c>
      <c r="D486" s="153">
        <v>74.682000000000002</v>
      </c>
      <c r="E486" s="153">
        <v>309.18599999999998</v>
      </c>
      <c r="F486" s="153">
        <v>289.33</v>
      </c>
      <c r="G486" s="153">
        <v>222.60300000000001</v>
      </c>
      <c r="H486" s="153">
        <v>146.376</v>
      </c>
      <c r="I486" s="153">
        <v>54.759</v>
      </c>
      <c r="J486" s="153">
        <v>21.724</v>
      </c>
    </row>
    <row r="487" spans="1:10" x14ac:dyDescent="0.25">
      <c r="A487" s="152" t="s">
        <v>3750</v>
      </c>
      <c r="B487" s="153">
        <v>40.610283804511297</v>
      </c>
      <c r="C487" s="153">
        <v>166.08233266946601</v>
      </c>
      <c r="D487" s="153">
        <v>54.822000000000003</v>
      </c>
      <c r="E487" s="153">
        <v>225.28899999999999</v>
      </c>
      <c r="F487" s="153">
        <v>311.99599999999998</v>
      </c>
      <c r="G487" s="153">
        <v>266.78199999999998</v>
      </c>
      <c r="H487" s="153">
        <v>191.148</v>
      </c>
      <c r="I487" s="153">
        <v>86.296999999999997</v>
      </c>
      <c r="J487" s="153">
        <v>38.085999999999999</v>
      </c>
    </row>
    <row r="488" spans="1:10" x14ac:dyDescent="0.25">
      <c r="A488" s="152" t="s">
        <v>3751</v>
      </c>
      <c r="B488" s="153">
        <v>32.097949724661198</v>
      </c>
      <c r="C488" s="153">
        <v>148.626224383493</v>
      </c>
      <c r="D488" s="153">
        <v>63.305999999999997</v>
      </c>
      <c r="E488" s="153">
        <v>219.982</v>
      </c>
      <c r="F488" s="153">
        <v>272.86</v>
      </c>
      <c r="G488" s="153">
        <v>190.56899999999999</v>
      </c>
      <c r="H488" s="153">
        <v>133.43700000000001</v>
      </c>
      <c r="I488" s="153">
        <v>48.067999999999998</v>
      </c>
      <c r="J488" s="153">
        <v>12.997999999999999</v>
      </c>
    </row>
    <row r="489" spans="1:10" x14ac:dyDescent="0.25">
      <c r="A489" s="152" t="s">
        <v>3752</v>
      </c>
      <c r="B489" s="153">
        <v>25.356378126686</v>
      </c>
      <c r="C489" s="153">
        <v>132.966201814491</v>
      </c>
      <c r="D489" s="153">
        <v>50.594000000000001</v>
      </c>
      <c r="E489" s="153">
        <v>176.44200000000001</v>
      </c>
      <c r="F489" s="153">
        <v>205.191</v>
      </c>
      <c r="G489" s="153">
        <v>171.58500000000001</v>
      </c>
      <c r="H489" s="153">
        <v>116.762</v>
      </c>
      <c r="I489" s="153">
        <v>52.790999999999997</v>
      </c>
      <c r="J489" s="153">
        <v>11.275</v>
      </c>
    </row>
    <row r="490" spans="1:10" x14ac:dyDescent="0.25">
      <c r="A490" s="152" t="s">
        <v>3753</v>
      </c>
      <c r="B490" s="153">
        <v>20.023394574546799</v>
      </c>
      <c r="C490" s="153">
        <v>118.935733003045</v>
      </c>
      <c r="D490" s="153">
        <v>37.994</v>
      </c>
      <c r="E490" s="153">
        <v>159.88399999999999</v>
      </c>
      <c r="F490" s="153">
        <v>215.44800000000001</v>
      </c>
      <c r="G490" s="153">
        <v>173.26499999999999</v>
      </c>
      <c r="H490" s="153">
        <v>108.509</v>
      </c>
      <c r="I490" s="153">
        <v>41.84</v>
      </c>
      <c r="J490" s="153">
        <v>6.88</v>
      </c>
    </row>
    <row r="491" spans="1:10" x14ac:dyDescent="0.25">
      <c r="A491" s="152" t="s">
        <v>3754</v>
      </c>
      <c r="B491" s="153">
        <v>15.808483218466399</v>
      </c>
      <c r="C491" s="153">
        <v>106.37812180271401</v>
      </c>
      <c r="D491" s="153">
        <v>44.100999999999999</v>
      </c>
      <c r="E491" s="153">
        <v>152.68700000000001</v>
      </c>
      <c r="F491" s="153">
        <v>187.97900000000001</v>
      </c>
      <c r="G491" s="153">
        <v>145.602</v>
      </c>
      <c r="H491" s="153">
        <v>90.022999999999996</v>
      </c>
      <c r="I491" s="153">
        <v>29.51</v>
      </c>
      <c r="J491" s="153">
        <v>5.5780000000000003</v>
      </c>
    </row>
    <row r="492" spans="1:10" x14ac:dyDescent="0.25">
      <c r="A492" s="152" t="s">
        <v>3755</v>
      </c>
      <c r="B492" s="153">
        <v>12.4794645478626</v>
      </c>
      <c r="C492" s="153">
        <v>95.147609597931194</v>
      </c>
      <c r="D492" s="153">
        <v>28.757999999999999</v>
      </c>
      <c r="E492" s="153">
        <v>101.691</v>
      </c>
      <c r="F492" s="153">
        <v>136.30699999999999</v>
      </c>
      <c r="G492" s="153">
        <v>128.56200000000001</v>
      </c>
      <c r="H492" s="153">
        <v>91.179000000000002</v>
      </c>
      <c r="I492" s="153">
        <v>30.420999999999999</v>
      </c>
      <c r="J492" s="153">
        <v>2.9220000000000002</v>
      </c>
    </row>
    <row r="493" spans="1:10" x14ac:dyDescent="0.25">
      <c r="A493" s="152" t="s">
        <v>3756</v>
      </c>
      <c r="B493" s="153">
        <v>9.8513735688703399</v>
      </c>
      <c r="C493" s="153">
        <v>85.109839389238203</v>
      </c>
      <c r="D493" s="153">
        <v>23.597000000000001</v>
      </c>
      <c r="E493" s="153">
        <v>85.15</v>
      </c>
      <c r="F493" s="153">
        <v>102.911</v>
      </c>
      <c r="G493" s="153">
        <v>101.523</v>
      </c>
      <c r="H493" s="153">
        <v>68.715000000000003</v>
      </c>
      <c r="I493" s="153">
        <v>26.36</v>
      </c>
      <c r="J493" s="153">
        <v>2.2040000000000002</v>
      </c>
    </row>
    <row r="494" spans="1:10" x14ac:dyDescent="0.25">
      <c r="A494" s="152" t="s">
        <v>3757</v>
      </c>
      <c r="B494" s="153">
        <v>7.7772527570009196</v>
      </c>
      <c r="C494" s="153">
        <v>76.141862491960794</v>
      </c>
      <c r="D494" s="153">
        <v>23.812999999999999</v>
      </c>
      <c r="E494" s="153">
        <v>81.503</v>
      </c>
      <c r="F494" s="153">
        <v>119.22799999999999</v>
      </c>
      <c r="G494" s="153">
        <v>94.531999999999996</v>
      </c>
      <c r="H494" s="153">
        <v>61.978999999999999</v>
      </c>
      <c r="I494" s="153">
        <v>18.803000000000001</v>
      </c>
      <c r="J494" s="153">
        <v>1.042</v>
      </c>
    </row>
    <row r="495" spans="1:10" x14ac:dyDescent="0.25">
      <c r="A495" s="152" t="s">
        <v>3758</v>
      </c>
      <c r="B495" s="153">
        <v>4.8700124669213096</v>
      </c>
      <c r="C495" s="153">
        <v>55.655649868862703</v>
      </c>
      <c r="D495" s="153">
        <v>21.774000000000001</v>
      </c>
      <c r="E495" s="153">
        <v>78.622</v>
      </c>
      <c r="F495" s="153">
        <v>117.458</v>
      </c>
      <c r="G495" s="153">
        <v>89.603999999999999</v>
      </c>
      <c r="H495" s="153">
        <v>55.555999999999997</v>
      </c>
      <c r="I495" s="153">
        <v>16.111999999999998</v>
      </c>
      <c r="J495" s="153">
        <v>0.874</v>
      </c>
    </row>
    <row r="496" spans="1:10" x14ac:dyDescent="0.25">
      <c r="A496" s="152" t="s">
        <v>3759</v>
      </c>
      <c r="B496" s="153">
        <v>4.6521882569551298</v>
      </c>
      <c r="C496" s="153">
        <v>46.778022102925902</v>
      </c>
      <c r="D496" s="153">
        <v>20.13</v>
      </c>
      <c r="E496" s="153">
        <v>73.388999999999996</v>
      </c>
      <c r="F496" s="153">
        <v>131.005</v>
      </c>
      <c r="G496" s="153">
        <v>81.78</v>
      </c>
      <c r="H496" s="153">
        <v>46.597999999999999</v>
      </c>
      <c r="I496" s="153">
        <v>10.468999999999999</v>
      </c>
      <c r="J496" s="153">
        <v>0.38900000000000001</v>
      </c>
    </row>
    <row r="497" spans="1:10" x14ac:dyDescent="0.25">
      <c r="A497" s="152" t="s">
        <v>3760</v>
      </c>
      <c r="B497" s="153">
        <v>4.4641448880377004</v>
      </c>
      <c r="C497" s="153">
        <v>39.672740324311</v>
      </c>
      <c r="D497" s="153">
        <v>18.841000000000001</v>
      </c>
      <c r="E497" s="153">
        <v>69.478999999999999</v>
      </c>
      <c r="F497" s="153">
        <v>133.244</v>
      </c>
      <c r="G497" s="153">
        <v>77.897000000000006</v>
      </c>
      <c r="H497" s="153">
        <v>42.703000000000003</v>
      </c>
      <c r="I497" s="153">
        <v>8.6189999999999998</v>
      </c>
      <c r="J497" s="153">
        <v>0.27700000000000002</v>
      </c>
    </row>
    <row r="498" spans="1:10" x14ac:dyDescent="0.25">
      <c r="A498" s="152" t="s">
        <v>3761</v>
      </c>
      <c r="B498" s="153">
        <v>4.30183331482481</v>
      </c>
      <c r="C498" s="153">
        <v>34.020601502882698</v>
      </c>
      <c r="D498" s="153">
        <v>17.727</v>
      </c>
      <c r="E498" s="153">
        <v>66.42</v>
      </c>
      <c r="F498" s="153">
        <v>135.459</v>
      </c>
      <c r="G498" s="153">
        <v>75.802999999999997</v>
      </c>
      <c r="H498" s="153">
        <v>40.088999999999999</v>
      </c>
      <c r="I498" s="153">
        <v>7.3730000000000002</v>
      </c>
      <c r="J498" s="153">
        <v>0.20899999999999999</v>
      </c>
    </row>
    <row r="499" spans="1:10" x14ac:dyDescent="0.25">
      <c r="A499" s="152" t="s">
        <v>3762</v>
      </c>
      <c r="B499" s="153">
        <v>4.1577811588835401</v>
      </c>
      <c r="C499" s="153">
        <v>29.212131243826502</v>
      </c>
      <c r="D499" s="153">
        <v>16.731000000000002</v>
      </c>
      <c r="E499" s="153">
        <v>63.981999999999999</v>
      </c>
      <c r="F499" s="153">
        <v>137.494</v>
      </c>
      <c r="G499" s="153">
        <v>75.216999999999999</v>
      </c>
      <c r="H499" s="153">
        <v>38.484999999999999</v>
      </c>
      <c r="I499" s="153">
        <v>6.5419999999999998</v>
      </c>
      <c r="J499" s="153">
        <v>0.16900000000000001</v>
      </c>
    </row>
    <row r="500" spans="1:10" x14ac:dyDescent="0.25">
      <c r="A500" s="152" t="s">
        <v>3763</v>
      </c>
      <c r="B500" s="153">
        <v>3.7763500221197299</v>
      </c>
      <c r="C500" s="153">
        <v>25.311566923963198</v>
      </c>
      <c r="D500" s="153">
        <v>15.808</v>
      </c>
      <c r="E500" s="153">
        <v>61.97</v>
      </c>
      <c r="F500" s="153">
        <v>139.13399999999999</v>
      </c>
      <c r="G500" s="153">
        <v>75.936000000000007</v>
      </c>
      <c r="H500" s="153">
        <v>37.697000000000003</v>
      </c>
      <c r="I500" s="153">
        <v>6.01</v>
      </c>
      <c r="J500" s="153">
        <v>0.14499999999999999</v>
      </c>
    </row>
    <row r="501" spans="1:10" x14ac:dyDescent="0.25">
      <c r="A501" s="152" t="s">
        <v>3764</v>
      </c>
      <c r="B501" s="153">
        <v>3.4015654850982902</v>
      </c>
      <c r="C501" s="153">
        <v>22.266128045784399</v>
      </c>
      <c r="D501" s="153">
        <v>14.907999999999999</v>
      </c>
      <c r="E501" s="153">
        <v>60.177999999999997</v>
      </c>
      <c r="F501" s="153">
        <v>140.048</v>
      </c>
      <c r="G501" s="153">
        <v>77.763000000000005</v>
      </c>
      <c r="H501" s="153">
        <v>37.572000000000003</v>
      </c>
      <c r="I501" s="153">
        <v>5.6959999999999997</v>
      </c>
      <c r="J501" s="153">
        <v>0.13500000000000001</v>
      </c>
    </row>
    <row r="502" spans="1:10" x14ac:dyDescent="0.25">
      <c r="A502" s="152" t="s">
        <v>3765</v>
      </c>
      <c r="B502" s="153">
        <v>3.0358876285097001</v>
      </c>
      <c r="C502" s="153">
        <v>19.4432937798178</v>
      </c>
      <c r="D502" s="153">
        <v>14.028</v>
      </c>
      <c r="E502" s="153">
        <v>58.563000000000002</v>
      </c>
      <c r="F502" s="153">
        <v>140.27600000000001</v>
      </c>
      <c r="G502" s="153">
        <v>80.724000000000004</v>
      </c>
      <c r="H502" s="153">
        <v>38.091000000000001</v>
      </c>
      <c r="I502" s="153">
        <v>5.57</v>
      </c>
      <c r="J502" s="153">
        <v>0.128</v>
      </c>
    </row>
    <row r="503" spans="1:10" x14ac:dyDescent="0.25">
      <c r="A503" s="152" t="s">
        <v>563</v>
      </c>
      <c r="B503" s="153">
        <v>118.27631894284001</v>
      </c>
      <c r="C503" s="153">
        <v>166.82022612809399</v>
      </c>
      <c r="D503" s="153">
        <v>55.51</v>
      </c>
      <c r="E503" s="153">
        <v>179.63200000000001</v>
      </c>
      <c r="F503" s="153">
        <v>139.47300000000001</v>
      </c>
      <c r="G503" s="153">
        <v>77.408000000000001</v>
      </c>
      <c r="H503" s="153">
        <v>37.921999999999997</v>
      </c>
      <c r="I503" s="153">
        <v>12.672000000000001</v>
      </c>
      <c r="J503" s="153">
        <v>2.6629999999999998</v>
      </c>
    </row>
    <row r="504" spans="1:10" x14ac:dyDescent="0.25">
      <c r="A504" s="152" t="s">
        <v>564</v>
      </c>
      <c r="B504" s="153">
        <v>83.7568139671029</v>
      </c>
      <c r="C504" s="153">
        <v>129.10982779964601</v>
      </c>
      <c r="D504" s="153">
        <v>63.895000000000003</v>
      </c>
      <c r="E504" s="153">
        <v>179.84299999999999</v>
      </c>
      <c r="F504" s="153">
        <v>122.324</v>
      </c>
      <c r="G504" s="153">
        <v>57.476999999999997</v>
      </c>
      <c r="H504" s="153">
        <v>25.946000000000002</v>
      </c>
      <c r="I504" s="153">
        <v>8.4019999999999992</v>
      </c>
      <c r="J504" s="153">
        <v>1.4930000000000001</v>
      </c>
    </row>
    <row r="505" spans="1:10" x14ac:dyDescent="0.25">
      <c r="A505" s="152" t="s">
        <v>565</v>
      </c>
      <c r="B505" s="153">
        <v>45.752766915553202</v>
      </c>
      <c r="C505" s="153">
        <v>109.991863272096</v>
      </c>
      <c r="D505" s="153">
        <v>70.174999999999997</v>
      </c>
      <c r="E505" s="153">
        <v>182.99799999999999</v>
      </c>
      <c r="F505" s="153">
        <v>114.46299999999999</v>
      </c>
      <c r="G505" s="153">
        <v>50.372</v>
      </c>
      <c r="H505" s="153">
        <v>18.649999999999999</v>
      </c>
      <c r="I505" s="153">
        <v>5.9640000000000004</v>
      </c>
      <c r="J505" s="153">
        <v>0.79800000000000004</v>
      </c>
    </row>
    <row r="506" spans="1:10" x14ac:dyDescent="0.25">
      <c r="A506" s="152" t="s">
        <v>566</v>
      </c>
      <c r="B506" s="153">
        <v>36.145508040740303</v>
      </c>
      <c r="C506" s="153">
        <v>101.50047224791901</v>
      </c>
      <c r="D506" s="153">
        <v>69.680999999999997</v>
      </c>
      <c r="E506" s="153">
        <v>183.73400000000001</v>
      </c>
      <c r="F506" s="153">
        <v>108.762</v>
      </c>
      <c r="G506" s="153">
        <v>43.902999999999999</v>
      </c>
      <c r="H506" s="153">
        <v>15.526</v>
      </c>
      <c r="I506" s="153">
        <v>3.899</v>
      </c>
      <c r="J506" s="153">
        <v>0.57499999999999996</v>
      </c>
    </row>
    <row r="507" spans="1:10" x14ac:dyDescent="0.25">
      <c r="A507" s="152" t="s">
        <v>567</v>
      </c>
      <c r="B507" s="153">
        <v>30.270347956781301</v>
      </c>
      <c r="C507" s="153">
        <v>99.306834528222097</v>
      </c>
      <c r="D507" s="153">
        <v>71.281999999999996</v>
      </c>
      <c r="E507" s="153">
        <v>191.14500000000001</v>
      </c>
      <c r="F507" s="153">
        <v>110.113</v>
      </c>
      <c r="G507" s="153">
        <v>42.106000000000002</v>
      </c>
      <c r="H507" s="153">
        <v>13.44</v>
      </c>
      <c r="I507" s="153">
        <v>3.081</v>
      </c>
      <c r="J507" s="153">
        <v>0.29299999999999998</v>
      </c>
    </row>
    <row r="508" spans="1:10" x14ac:dyDescent="0.25">
      <c r="A508" s="152" t="s">
        <v>568</v>
      </c>
      <c r="B508" s="153">
        <v>26.3602933025143</v>
      </c>
      <c r="C508" s="153">
        <v>98.224370711179603</v>
      </c>
      <c r="D508" s="153">
        <v>77.429000000000002</v>
      </c>
      <c r="E508" s="153">
        <v>201.43299999999999</v>
      </c>
      <c r="F508" s="153">
        <v>106.426</v>
      </c>
      <c r="G508" s="153">
        <v>38.67</v>
      </c>
      <c r="H508" s="153">
        <v>11.942</v>
      </c>
      <c r="I508" s="153">
        <v>2.456</v>
      </c>
      <c r="J508" s="153">
        <v>0.184</v>
      </c>
    </row>
    <row r="509" spans="1:10" x14ac:dyDescent="0.25">
      <c r="A509" s="152" t="s">
        <v>569</v>
      </c>
      <c r="B509" s="153">
        <v>22.143693716746199</v>
      </c>
      <c r="C509" s="153">
        <v>97.562679095995605</v>
      </c>
      <c r="D509" s="153">
        <v>79.837999999999994</v>
      </c>
      <c r="E509" s="153">
        <v>186.935</v>
      </c>
      <c r="F509" s="153">
        <v>92.031999999999996</v>
      </c>
      <c r="G509" s="153">
        <v>32.326999999999998</v>
      </c>
      <c r="H509" s="153">
        <v>9.7479999999999993</v>
      </c>
      <c r="I509" s="153">
        <v>1.9830000000000001</v>
      </c>
      <c r="J509" s="153">
        <v>0.11700000000000001</v>
      </c>
    </row>
    <row r="510" spans="1:10" x14ac:dyDescent="0.25">
      <c r="A510" s="152" t="s">
        <v>570</v>
      </c>
      <c r="B510" s="153">
        <v>18.070026284634299</v>
      </c>
      <c r="C510" s="153">
        <v>96.450548508555201</v>
      </c>
      <c r="D510" s="153">
        <v>75.753</v>
      </c>
      <c r="E510" s="153">
        <v>178.77500000000001</v>
      </c>
      <c r="F510" s="153">
        <v>90.167000000000002</v>
      </c>
      <c r="G510" s="153">
        <v>32.552999999999997</v>
      </c>
      <c r="H510" s="153">
        <v>9.8610000000000007</v>
      </c>
      <c r="I510" s="153">
        <v>1.958</v>
      </c>
      <c r="J510" s="153">
        <v>9.2999999999999999E-2</v>
      </c>
    </row>
    <row r="511" spans="1:10" x14ac:dyDescent="0.25">
      <c r="A511" s="152" t="s">
        <v>571</v>
      </c>
      <c r="B511" s="153">
        <v>19.248732569128101</v>
      </c>
      <c r="C511" s="153">
        <v>97.433435136718799</v>
      </c>
      <c r="D511" s="153">
        <v>66.713999999999999</v>
      </c>
      <c r="E511" s="153">
        <v>138.49600000000001</v>
      </c>
      <c r="F511" s="153">
        <v>69.421999999999997</v>
      </c>
      <c r="G511" s="153">
        <v>25.594999999999999</v>
      </c>
      <c r="H511" s="153">
        <v>8.4779999999999998</v>
      </c>
      <c r="I511" s="153">
        <v>1.7509999999999999</v>
      </c>
      <c r="J511" s="153">
        <v>8.4000000000000005E-2</v>
      </c>
    </row>
    <row r="512" spans="1:10" x14ac:dyDescent="0.25">
      <c r="A512" s="152" t="s">
        <v>572</v>
      </c>
      <c r="B512" s="153">
        <v>19.174093612867299</v>
      </c>
      <c r="C512" s="153">
        <v>100.85195406685099</v>
      </c>
      <c r="D512" s="153">
        <v>48.249000000000002</v>
      </c>
      <c r="E512" s="153">
        <v>94.001999999999995</v>
      </c>
      <c r="F512" s="153">
        <v>63.643000000000001</v>
      </c>
      <c r="G512" s="153">
        <v>24.808</v>
      </c>
      <c r="H512" s="153">
        <v>7.7910000000000004</v>
      </c>
      <c r="I512" s="153">
        <v>1.597</v>
      </c>
      <c r="J512" s="153">
        <v>7.0000000000000007E-2</v>
      </c>
    </row>
    <row r="513" spans="1:10" x14ac:dyDescent="0.25">
      <c r="A513" s="152" t="s">
        <v>573</v>
      </c>
      <c r="B513" s="153">
        <v>15.821578884765</v>
      </c>
      <c r="C513" s="153">
        <v>94.277042649294799</v>
      </c>
      <c r="D513" s="153">
        <v>40.927999999999997</v>
      </c>
      <c r="E513" s="153">
        <v>82.543000000000006</v>
      </c>
      <c r="F513" s="153">
        <v>74.616</v>
      </c>
      <c r="G513" s="153">
        <v>36.963999999999999</v>
      </c>
      <c r="H513" s="153">
        <v>11.093999999999999</v>
      </c>
      <c r="I513" s="153">
        <v>1.8680000000000001</v>
      </c>
      <c r="J513" s="153">
        <v>6.7000000000000004E-2</v>
      </c>
    </row>
    <row r="514" spans="1:10" x14ac:dyDescent="0.25">
      <c r="A514" s="152" t="s">
        <v>574</v>
      </c>
      <c r="B514" s="153">
        <v>11.7916566267245</v>
      </c>
      <c r="C514" s="153">
        <v>89.888597264223094</v>
      </c>
      <c r="D514" s="153">
        <v>42.92</v>
      </c>
      <c r="E514" s="153">
        <v>82.03</v>
      </c>
      <c r="F514" s="153">
        <v>91.745999999999995</v>
      </c>
      <c r="G514" s="153">
        <v>59.828000000000003</v>
      </c>
      <c r="H514" s="153">
        <v>20.361999999999998</v>
      </c>
      <c r="I514" s="153">
        <v>3.0760000000000001</v>
      </c>
      <c r="J514" s="153">
        <v>0.13800000000000001</v>
      </c>
    </row>
    <row r="515" spans="1:10" x14ac:dyDescent="0.25">
      <c r="A515" s="152" t="s">
        <v>575</v>
      </c>
      <c r="B515" s="153">
        <v>10.793921061271901</v>
      </c>
      <c r="C515" s="153">
        <v>85.529574044786997</v>
      </c>
      <c r="D515" s="153">
        <v>42.088999999999999</v>
      </c>
      <c r="E515" s="153">
        <v>71.86</v>
      </c>
      <c r="F515" s="153">
        <v>90.855000000000004</v>
      </c>
      <c r="G515" s="153">
        <v>67.081999999999994</v>
      </c>
      <c r="H515" s="153">
        <v>27.216999999999999</v>
      </c>
      <c r="I515" s="153">
        <v>4.3959999999999999</v>
      </c>
      <c r="J515" s="153">
        <v>0.26100000000000001</v>
      </c>
    </row>
    <row r="516" spans="1:10" x14ac:dyDescent="0.25">
      <c r="A516" s="152" t="s">
        <v>576</v>
      </c>
      <c r="B516" s="153">
        <v>9.7357951967482794</v>
      </c>
      <c r="C516" s="153">
        <v>82.032827762857906</v>
      </c>
      <c r="D516" s="153">
        <v>33.335000000000001</v>
      </c>
      <c r="E516" s="153">
        <v>51.378999999999998</v>
      </c>
      <c r="F516" s="153">
        <v>90.212000000000003</v>
      </c>
      <c r="G516" s="153">
        <v>90.531999999999996</v>
      </c>
      <c r="H516" s="153">
        <v>46.316000000000003</v>
      </c>
      <c r="I516" s="153">
        <v>7.5590000000000002</v>
      </c>
      <c r="J516" s="153">
        <v>0.307</v>
      </c>
    </row>
    <row r="517" spans="1:10" x14ac:dyDescent="0.25">
      <c r="A517" s="152" t="s">
        <v>577</v>
      </c>
      <c r="B517" s="153">
        <v>8.8821879558538299</v>
      </c>
      <c r="C517" s="153">
        <v>78.087604602922099</v>
      </c>
      <c r="D517" s="153">
        <v>28.893000000000001</v>
      </c>
      <c r="E517" s="153">
        <v>45.406999999999996</v>
      </c>
      <c r="F517" s="153">
        <v>91.460999999999999</v>
      </c>
      <c r="G517" s="153">
        <v>101.202</v>
      </c>
      <c r="H517" s="153">
        <v>55.328000000000003</v>
      </c>
      <c r="I517" s="153">
        <v>9.1940000000000008</v>
      </c>
      <c r="J517" s="153">
        <v>0.315</v>
      </c>
    </row>
    <row r="518" spans="1:10" x14ac:dyDescent="0.25">
      <c r="A518" s="152" t="s">
        <v>578</v>
      </c>
      <c r="B518" s="153">
        <v>8.1430663467061404</v>
      </c>
      <c r="C518" s="153">
        <v>74.458742268455595</v>
      </c>
      <c r="D518" s="153">
        <v>24.329000000000001</v>
      </c>
      <c r="E518" s="153">
        <v>42.026000000000003</v>
      </c>
      <c r="F518" s="153">
        <v>92.863</v>
      </c>
      <c r="G518" s="153">
        <v>109.182</v>
      </c>
      <c r="H518" s="153">
        <v>61.936999999999998</v>
      </c>
      <c r="I518" s="153">
        <v>10.459</v>
      </c>
      <c r="J518" s="153">
        <v>0.32400000000000001</v>
      </c>
    </row>
    <row r="519" spans="1:10" x14ac:dyDescent="0.25">
      <c r="A519" s="152" t="s">
        <v>579</v>
      </c>
      <c r="B519" s="153">
        <v>7.4219172543771297</v>
      </c>
      <c r="C519" s="153">
        <v>70.937424865076693</v>
      </c>
      <c r="D519" s="153">
        <v>20.122</v>
      </c>
      <c r="E519" s="153">
        <v>39.857999999999997</v>
      </c>
      <c r="F519" s="153">
        <v>95.474999999999994</v>
      </c>
      <c r="G519" s="153">
        <v>115.462</v>
      </c>
      <c r="H519" s="153">
        <v>65.992000000000004</v>
      </c>
      <c r="I519" s="153">
        <v>11.433</v>
      </c>
      <c r="J519" s="153">
        <v>0.33800000000000002</v>
      </c>
    </row>
    <row r="520" spans="1:10" x14ac:dyDescent="0.25">
      <c r="A520" s="152" t="s">
        <v>580</v>
      </c>
      <c r="B520" s="153">
        <v>6.78155079192189</v>
      </c>
      <c r="C520" s="153">
        <v>67.628055029340999</v>
      </c>
      <c r="D520" s="153">
        <v>16.292999999999999</v>
      </c>
      <c r="E520" s="153">
        <v>39.134</v>
      </c>
      <c r="F520" s="153">
        <v>98.981999999999999</v>
      </c>
      <c r="G520" s="153">
        <v>120.48699999999999</v>
      </c>
      <c r="H520" s="153">
        <v>67.119</v>
      </c>
      <c r="I520" s="153">
        <v>11.904</v>
      </c>
      <c r="J520" s="153">
        <v>0.36099999999999999</v>
      </c>
    </row>
    <row r="521" spans="1:10" x14ac:dyDescent="0.25">
      <c r="A521" s="152" t="s">
        <v>581</v>
      </c>
      <c r="B521" s="153">
        <v>6.24839009975131</v>
      </c>
      <c r="C521" s="153">
        <v>64.314748774885402</v>
      </c>
      <c r="D521" s="153">
        <v>12.914999999999999</v>
      </c>
      <c r="E521" s="153">
        <v>39.783999999999999</v>
      </c>
      <c r="F521" s="153">
        <v>103.35599999999999</v>
      </c>
      <c r="G521" s="153">
        <v>124.60599999999999</v>
      </c>
      <c r="H521" s="153">
        <v>65.766999999999996</v>
      </c>
      <c r="I521" s="153">
        <v>11.824999999999999</v>
      </c>
      <c r="J521" s="153">
        <v>0.38700000000000001</v>
      </c>
    </row>
    <row r="522" spans="1:10" x14ac:dyDescent="0.25">
      <c r="A522" s="152" t="s">
        <v>582</v>
      </c>
      <c r="B522" s="153">
        <v>5.90852051301471</v>
      </c>
      <c r="C522" s="153">
        <v>61.109562226137399</v>
      </c>
      <c r="D522" s="153">
        <v>13.023</v>
      </c>
      <c r="E522" s="153">
        <v>40.11</v>
      </c>
      <c r="F522" s="153">
        <v>104.206</v>
      </c>
      <c r="G522" s="153">
        <v>126.18</v>
      </c>
      <c r="H522" s="153">
        <v>66.308000000000007</v>
      </c>
      <c r="I522" s="153">
        <v>11.922000000000001</v>
      </c>
      <c r="J522" s="153">
        <v>0.39100000000000001</v>
      </c>
    </row>
    <row r="523" spans="1:10" x14ac:dyDescent="0.25">
      <c r="A523" s="152" t="s">
        <v>583</v>
      </c>
      <c r="B523" s="153">
        <v>376.30419808457901</v>
      </c>
      <c r="C523" s="153">
        <v>511.72573108530798</v>
      </c>
      <c r="D523" s="153">
        <v>198.935</v>
      </c>
      <c r="E523" s="153">
        <v>326.803</v>
      </c>
      <c r="F523" s="153">
        <v>262.47199999999998</v>
      </c>
      <c r="G523" s="153">
        <v>214.42599999999999</v>
      </c>
      <c r="H523" s="153">
        <v>135.71600000000001</v>
      </c>
      <c r="I523" s="153">
        <v>65.965999999999994</v>
      </c>
      <c r="J523" s="153">
        <v>16.382000000000001</v>
      </c>
    </row>
    <row r="524" spans="1:10" x14ac:dyDescent="0.25">
      <c r="A524" s="152" t="s">
        <v>584</v>
      </c>
      <c r="B524" s="153">
        <v>351.04566157693802</v>
      </c>
      <c r="C524" s="153">
        <v>481.10961020433001</v>
      </c>
      <c r="D524" s="153">
        <v>190.09700000000001</v>
      </c>
      <c r="E524" s="153">
        <v>317.803</v>
      </c>
      <c r="F524" s="153">
        <v>267.51</v>
      </c>
      <c r="G524" s="153">
        <v>223.435</v>
      </c>
      <c r="H524" s="153">
        <v>152.55199999999999</v>
      </c>
      <c r="I524" s="153">
        <v>77.313000000000002</v>
      </c>
      <c r="J524" s="153">
        <v>19.89</v>
      </c>
    </row>
    <row r="525" spans="1:10" x14ac:dyDescent="0.25">
      <c r="A525" s="152" t="s">
        <v>585</v>
      </c>
      <c r="B525" s="153">
        <v>327.47266883460901</v>
      </c>
      <c r="C525" s="153">
        <v>452.00454757819602</v>
      </c>
      <c r="D525" s="153">
        <v>181.01300000000001</v>
      </c>
      <c r="E525" s="153">
        <v>306.41300000000001</v>
      </c>
      <c r="F525" s="153">
        <v>269.875</v>
      </c>
      <c r="G525" s="153">
        <v>230.37799999999999</v>
      </c>
      <c r="H525" s="153">
        <v>169.316</v>
      </c>
      <c r="I525" s="153">
        <v>89.51</v>
      </c>
      <c r="J525" s="153">
        <v>23.495000000000001</v>
      </c>
    </row>
    <row r="526" spans="1:10" x14ac:dyDescent="0.25">
      <c r="A526" s="152" t="s">
        <v>586</v>
      </c>
      <c r="B526" s="153">
        <v>301.35683455546501</v>
      </c>
      <c r="C526" s="153">
        <v>425.33102777292902</v>
      </c>
      <c r="D526" s="153">
        <v>175.94800000000001</v>
      </c>
      <c r="E526" s="153">
        <v>300.14100000000002</v>
      </c>
      <c r="F526" s="153">
        <v>275.55799999999999</v>
      </c>
      <c r="G526" s="153">
        <v>240.512</v>
      </c>
      <c r="H526" s="153">
        <v>188.95500000000001</v>
      </c>
      <c r="I526" s="153">
        <v>104.04600000000001</v>
      </c>
      <c r="J526" s="153">
        <v>27.38</v>
      </c>
    </row>
    <row r="527" spans="1:10" x14ac:dyDescent="0.25">
      <c r="A527" s="152" t="s">
        <v>587</v>
      </c>
      <c r="B527" s="153">
        <v>282.79356667507602</v>
      </c>
      <c r="C527" s="153">
        <v>395.48236996997503</v>
      </c>
      <c r="D527" s="153">
        <v>169.12100000000001</v>
      </c>
      <c r="E527" s="153">
        <v>292.24099999999999</v>
      </c>
      <c r="F527" s="153">
        <v>277.64800000000002</v>
      </c>
      <c r="G527" s="153">
        <v>247.96700000000001</v>
      </c>
      <c r="H527" s="153">
        <v>204.81899999999999</v>
      </c>
      <c r="I527" s="153">
        <v>117.116</v>
      </c>
      <c r="J527" s="153">
        <v>31.088000000000001</v>
      </c>
    </row>
    <row r="528" spans="1:10" x14ac:dyDescent="0.25">
      <c r="A528" s="152" t="s">
        <v>588</v>
      </c>
      <c r="B528" s="153">
        <v>258.45821369345498</v>
      </c>
      <c r="C528" s="153">
        <v>356.24239927392102</v>
      </c>
      <c r="D528" s="153">
        <v>166.71</v>
      </c>
      <c r="E528" s="153">
        <v>294.98899999999998</v>
      </c>
      <c r="F528" s="153">
        <v>288.18200000000002</v>
      </c>
      <c r="G528" s="153">
        <v>263.01400000000001</v>
      </c>
      <c r="H528" s="153">
        <v>222.982</v>
      </c>
      <c r="I528" s="153">
        <v>131.774</v>
      </c>
      <c r="J528" s="153">
        <v>35.988999999999997</v>
      </c>
    </row>
    <row r="529" spans="1:10" x14ac:dyDescent="0.25">
      <c r="A529" s="152" t="s">
        <v>589</v>
      </c>
      <c r="B529" s="153">
        <v>228.983951058607</v>
      </c>
      <c r="C529" s="153">
        <v>287.85385200003401</v>
      </c>
      <c r="D529" s="153">
        <v>160.428</v>
      </c>
      <c r="E529" s="153">
        <v>294.017</v>
      </c>
      <c r="F529" s="153">
        <v>294.41899999999998</v>
      </c>
      <c r="G529" s="153">
        <v>272.81599999999997</v>
      </c>
      <c r="H529" s="153">
        <v>231.303</v>
      </c>
      <c r="I529" s="153">
        <v>140.64699999999999</v>
      </c>
      <c r="J529" s="153">
        <v>40.81</v>
      </c>
    </row>
    <row r="530" spans="1:10" x14ac:dyDescent="0.25">
      <c r="A530" s="152" t="s">
        <v>590</v>
      </c>
      <c r="B530" s="153">
        <v>212.373466057793</v>
      </c>
      <c r="C530" s="153">
        <v>288.48387639221897</v>
      </c>
      <c r="D530" s="153">
        <v>150.17699999999999</v>
      </c>
      <c r="E530" s="153">
        <v>286.00900000000001</v>
      </c>
      <c r="F530" s="153">
        <v>292.48200000000003</v>
      </c>
      <c r="G530" s="153">
        <v>271.892</v>
      </c>
      <c r="H530" s="153">
        <v>226.55699999999999</v>
      </c>
      <c r="I530" s="153">
        <v>140.96299999999999</v>
      </c>
      <c r="J530" s="153">
        <v>45.08</v>
      </c>
    </row>
    <row r="531" spans="1:10" x14ac:dyDescent="0.25">
      <c r="A531" s="152" t="s">
        <v>591</v>
      </c>
      <c r="B531" s="153">
        <v>203.881892207368</v>
      </c>
      <c r="C531" s="153">
        <v>301.32699777664499</v>
      </c>
      <c r="D531" s="153">
        <v>144.822</v>
      </c>
      <c r="E531" s="153">
        <v>280.78500000000003</v>
      </c>
      <c r="F531" s="153">
        <v>289.26900000000001</v>
      </c>
      <c r="G531" s="153">
        <v>267.78100000000001</v>
      </c>
      <c r="H531" s="153">
        <v>218.12</v>
      </c>
      <c r="I531" s="153">
        <v>137.82</v>
      </c>
      <c r="J531" s="153">
        <v>47.802999999999997</v>
      </c>
    </row>
    <row r="532" spans="1:10" x14ac:dyDescent="0.25">
      <c r="A532" s="152" t="s">
        <v>592</v>
      </c>
      <c r="B532" s="153">
        <v>190.34070933188499</v>
      </c>
      <c r="C532" s="153">
        <v>301.63349754101301</v>
      </c>
      <c r="D532" s="153">
        <v>142.607</v>
      </c>
      <c r="E532" s="153">
        <v>278.93</v>
      </c>
      <c r="F532" s="153">
        <v>283.25</v>
      </c>
      <c r="G532" s="153">
        <v>260.43700000000001</v>
      </c>
      <c r="H532" s="153">
        <v>206.92599999999999</v>
      </c>
      <c r="I532" s="153">
        <v>128.328</v>
      </c>
      <c r="J532" s="153">
        <v>45.381999999999998</v>
      </c>
    </row>
    <row r="533" spans="1:10" x14ac:dyDescent="0.25">
      <c r="A533" s="152" t="s">
        <v>593</v>
      </c>
      <c r="B533" s="153">
        <v>172.99993134328599</v>
      </c>
      <c r="C533" s="153">
        <v>296.53450109980201</v>
      </c>
      <c r="D533" s="153">
        <v>137.102</v>
      </c>
      <c r="E533" s="153">
        <v>275.56700000000001</v>
      </c>
      <c r="F533" s="153">
        <v>277.483</v>
      </c>
      <c r="G533" s="153">
        <v>251.58</v>
      </c>
      <c r="H533" s="153">
        <v>195.37700000000001</v>
      </c>
      <c r="I533" s="153">
        <v>112.511</v>
      </c>
      <c r="J533" s="153">
        <v>36.5</v>
      </c>
    </row>
    <row r="534" spans="1:10" x14ac:dyDescent="0.25">
      <c r="A534" s="152" t="s">
        <v>594</v>
      </c>
      <c r="B534" s="153">
        <v>126.53993797779199</v>
      </c>
      <c r="C534" s="153">
        <v>278.90620865522499</v>
      </c>
      <c r="D534" s="153">
        <v>129.65100000000001</v>
      </c>
      <c r="E534" s="153">
        <v>266.99700000000001</v>
      </c>
      <c r="F534" s="153">
        <v>271.33800000000002</v>
      </c>
      <c r="G534" s="153">
        <v>240.27500000000001</v>
      </c>
      <c r="H534" s="153">
        <v>185.67400000000001</v>
      </c>
      <c r="I534" s="153">
        <v>94.697000000000003</v>
      </c>
      <c r="J534" s="153">
        <v>27.148</v>
      </c>
    </row>
    <row r="535" spans="1:10" x14ac:dyDescent="0.25">
      <c r="A535" s="152" t="s">
        <v>595</v>
      </c>
      <c r="B535" s="153">
        <v>108.427743896537</v>
      </c>
      <c r="C535" s="153">
        <v>257.10447721582199</v>
      </c>
      <c r="D535" s="153">
        <v>115.408</v>
      </c>
      <c r="E535" s="153">
        <v>248.65899999999999</v>
      </c>
      <c r="F535" s="153">
        <v>264.80700000000002</v>
      </c>
      <c r="G535" s="153">
        <v>226.29900000000001</v>
      </c>
      <c r="H535" s="153">
        <v>167.80600000000001</v>
      </c>
      <c r="I535" s="153">
        <v>82.885999999999996</v>
      </c>
      <c r="J535" s="153">
        <v>23.375</v>
      </c>
    </row>
    <row r="536" spans="1:10" x14ac:dyDescent="0.25">
      <c r="A536" s="152" t="s">
        <v>596</v>
      </c>
      <c r="B536" s="153">
        <v>95.518944905441401</v>
      </c>
      <c r="C536" s="153">
        <v>238.18390952374801</v>
      </c>
      <c r="D536" s="153">
        <v>101.64700000000001</v>
      </c>
      <c r="E536" s="153">
        <v>234.73500000000001</v>
      </c>
      <c r="F536" s="153">
        <v>264.00700000000001</v>
      </c>
      <c r="G536" s="153">
        <v>214.34</v>
      </c>
      <c r="H536" s="153">
        <v>151.83699999999999</v>
      </c>
      <c r="I536" s="153">
        <v>64.543999999999997</v>
      </c>
      <c r="J536" s="153">
        <v>15.83</v>
      </c>
    </row>
    <row r="537" spans="1:10" x14ac:dyDescent="0.25">
      <c r="A537" s="152" t="s">
        <v>597</v>
      </c>
      <c r="B537" s="153">
        <v>83.774934884515503</v>
      </c>
      <c r="C537" s="153">
        <v>219.85961620658799</v>
      </c>
      <c r="D537" s="153">
        <v>91.284000000000006</v>
      </c>
      <c r="E537" s="153">
        <v>218.27</v>
      </c>
      <c r="F537" s="153">
        <v>252.208</v>
      </c>
      <c r="G537" s="153">
        <v>200.57</v>
      </c>
      <c r="H537" s="153">
        <v>138.93100000000001</v>
      </c>
      <c r="I537" s="153">
        <v>54.991999999999997</v>
      </c>
      <c r="J537" s="153">
        <v>12.585000000000001</v>
      </c>
    </row>
    <row r="538" spans="1:10" x14ac:dyDescent="0.25">
      <c r="A538" s="152" t="s">
        <v>598</v>
      </c>
      <c r="B538" s="153">
        <v>73.297401604095896</v>
      </c>
      <c r="C538" s="153">
        <v>202.553551712683</v>
      </c>
      <c r="D538" s="153">
        <v>81.694999999999993</v>
      </c>
      <c r="E538" s="153">
        <v>202.267</v>
      </c>
      <c r="F538" s="153">
        <v>240.06</v>
      </c>
      <c r="G538" s="153">
        <v>187.62100000000001</v>
      </c>
      <c r="H538" s="153">
        <v>127.121</v>
      </c>
      <c r="I538" s="153">
        <v>46.973999999999997</v>
      </c>
      <c r="J538" s="153">
        <v>10.042</v>
      </c>
    </row>
    <row r="539" spans="1:10" x14ac:dyDescent="0.25">
      <c r="A539" s="152" t="s">
        <v>599</v>
      </c>
      <c r="B539" s="153">
        <v>64.593060700357</v>
      </c>
      <c r="C539" s="153">
        <v>187.77032502117399</v>
      </c>
      <c r="D539" s="153">
        <v>73.007000000000005</v>
      </c>
      <c r="E539" s="153">
        <v>187.17699999999999</v>
      </c>
      <c r="F539" s="153">
        <v>228.17400000000001</v>
      </c>
      <c r="G539" s="153">
        <v>175.81</v>
      </c>
      <c r="H539" s="153">
        <v>116.533</v>
      </c>
      <c r="I539" s="153">
        <v>40.308999999999997</v>
      </c>
      <c r="J539" s="153">
        <v>8.0500000000000007</v>
      </c>
    </row>
    <row r="540" spans="1:10" x14ac:dyDescent="0.25">
      <c r="A540" s="152" t="s">
        <v>600</v>
      </c>
      <c r="B540" s="153">
        <v>56.5540101467505</v>
      </c>
      <c r="C540" s="153">
        <v>173.36235012041701</v>
      </c>
      <c r="D540" s="153">
        <v>65.179000000000002</v>
      </c>
      <c r="E540" s="153">
        <v>173.084</v>
      </c>
      <c r="F540" s="153">
        <v>216.66900000000001</v>
      </c>
      <c r="G540" s="153">
        <v>165.12200000000001</v>
      </c>
      <c r="H540" s="153">
        <v>107.113</v>
      </c>
      <c r="I540" s="153">
        <v>34.78</v>
      </c>
      <c r="J540" s="153">
        <v>6.4930000000000003</v>
      </c>
    </row>
    <row r="541" spans="1:10" x14ac:dyDescent="0.25">
      <c r="A541" s="152" t="s">
        <v>601</v>
      </c>
      <c r="B541" s="153">
        <v>49.488409934663999</v>
      </c>
      <c r="C541" s="153">
        <v>160.83943522215199</v>
      </c>
      <c r="D541" s="153">
        <v>58.295999999999999</v>
      </c>
      <c r="E541" s="153">
        <v>160.36199999999999</v>
      </c>
      <c r="F541" s="153">
        <v>206.142</v>
      </c>
      <c r="G541" s="153">
        <v>155.87799999999999</v>
      </c>
      <c r="H541" s="153">
        <v>98.983999999999995</v>
      </c>
      <c r="I541" s="153">
        <v>30.26</v>
      </c>
      <c r="J541" s="153">
        <v>5.2779999999999996</v>
      </c>
    </row>
    <row r="542" spans="1:10" x14ac:dyDescent="0.25">
      <c r="A542" s="152" t="s">
        <v>602</v>
      </c>
      <c r="B542" s="153">
        <v>43.375178105924803</v>
      </c>
      <c r="C542" s="153">
        <v>149.834502552495</v>
      </c>
      <c r="D542" s="153">
        <v>52.247</v>
      </c>
      <c r="E542" s="153">
        <v>148.886</v>
      </c>
      <c r="F542" s="153">
        <v>196.56700000000001</v>
      </c>
      <c r="G542" s="153">
        <v>147.91</v>
      </c>
      <c r="H542" s="153">
        <v>91.974000000000004</v>
      </c>
      <c r="I542" s="153">
        <v>26.544</v>
      </c>
      <c r="J542" s="153">
        <v>4.3319999999999999</v>
      </c>
    </row>
    <row r="543" spans="1:10" x14ac:dyDescent="0.25">
      <c r="A543" s="152" t="s">
        <v>603</v>
      </c>
      <c r="B543" s="153">
        <v>280.92591544750701</v>
      </c>
      <c r="C543" s="153">
        <v>434.160098828299</v>
      </c>
      <c r="D543" s="153">
        <v>44.887</v>
      </c>
      <c r="E543" s="153">
        <v>261.15800000000002</v>
      </c>
      <c r="F543" s="153">
        <v>316.92700000000002</v>
      </c>
      <c r="G543" s="153">
        <v>295.16300000000001</v>
      </c>
      <c r="H543" s="153">
        <v>261.15800000000002</v>
      </c>
      <c r="I543" s="153">
        <v>146.90199999999999</v>
      </c>
      <c r="J543" s="153">
        <v>34.005000000000003</v>
      </c>
    </row>
    <row r="544" spans="1:10" x14ac:dyDescent="0.25">
      <c r="A544" s="152" t="s">
        <v>604</v>
      </c>
      <c r="B544" s="153">
        <v>265.96785997208798</v>
      </c>
      <c r="C544" s="153">
        <v>417.69492606857398</v>
      </c>
      <c r="D544" s="153">
        <v>45.256</v>
      </c>
      <c r="E544" s="153">
        <v>263.30900000000003</v>
      </c>
      <c r="F544" s="153">
        <v>319.536</v>
      </c>
      <c r="G544" s="153">
        <v>297.59399999999999</v>
      </c>
      <c r="H544" s="153">
        <v>263.30900000000003</v>
      </c>
      <c r="I544" s="153">
        <v>148.11099999999999</v>
      </c>
      <c r="J544" s="153">
        <v>34.284999999999997</v>
      </c>
    </row>
    <row r="545" spans="1:10" x14ac:dyDescent="0.25">
      <c r="A545" s="152" t="s">
        <v>605</v>
      </c>
      <c r="B545" s="153">
        <v>251.37949999522701</v>
      </c>
      <c r="C545" s="153">
        <v>401.275839821376</v>
      </c>
      <c r="D545" s="153">
        <v>46.668999999999997</v>
      </c>
      <c r="E545" s="153">
        <v>271.52600000000001</v>
      </c>
      <c r="F545" s="153">
        <v>329.50900000000001</v>
      </c>
      <c r="G545" s="153">
        <v>306.88099999999997</v>
      </c>
      <c r="H545" s="153">
        <v>271.52600000000001</v>
      </c>
      <c r="I545" s="153">
        <v>152.73400000000001</v>
      </c>
      <c r="J545" s="153">
        <v>35.354999999999997</v>
      </c>
    </row>
    <row r="546" spans="1:10" x14ac:dyDescent="0.25">
      <c r="A546" s="152" t="s">
        <v>606</v>
      </c>
      <c r="B546" s="153">
        <v>237.323400121514</v>
      </c>
      <c r="C546" s="153">
        <v>385.18471352455202</v>
      </c>
      <c r="D546" s="153">
        <v>47.969000000000001</v>
      </c>
      <c r="E546" s="153">
        <v>279.09100000000001</v>
      </c>
      <c r="F546" s="153">
        <v>338.68900000000002</v>
      </c>
      <c r="G546" s="153">
        <v>315.43099999999998</v>
      </c>
      <c r="H546" s="153">
        <v>279.09100000000001</v>
      </c>
      <c r="I546" s="153">
        <v>156.989</v>
      </c>
      <c r="J546" s="153">
        <v>36.340000000000003</v>
      </c>
    </row>
    <row r="547" spans="1:10" x14ac:dyDescent="0.25">
      <c r="A547" s="152" t="s">
        <v>607</v>
      </c>
      <c r="B547" s="153">
        <v>230.84998528004101</v>
      </c>
      <c r="C547" s="153">
        <v>377.74493619312301</v>
      </c>
      <c r="D547" s="153">
        <v>48.463999999999999</v>
      </c>
      <c r="E547" s="153">
        <v>281.971</v>
      </c>
      <c r="F547" s="153">
        <v>342.18400000000003</v>
      </c>
      <c r="G547" s="153">
        <v>318.68599999999998</v>
      </c>
      <c r="H547" s="153">
        <v>281.971</v>
      </c>
      <c r="I547" s="153">
        <v>158.60900000000001</v>
      </c>
      <c r="J547" s="153">
        <v>36.715000000000003</v>
      </c>
    </row>
    <row r="548" spans="1:10" x14ac:dyDescent="0.25">
      <c r="A548" s="152" t="s">
        <v>608</v>
      </c>
      <c r="B548" s="153">
        <v>211.09339782144599</v>
      </c>
      <c r="C548" s="153">
        <v>355.36523208122401</v>
      </c>
      <c r="D548" s="153">
        <v>49.341999999999999</v>
      </c>
      <c r="E548" s="153">
        <v>287.07799999999997</v>
      </c>
      <c r="F548" s="153">
        <v>348.38200000000001</v>
      </c>
      <c r="G548" s="153">
        <v>324.45800000000003</v>
      </c>
      <c r="H548" s="153">
        <v>287.07799999999997</v>
      </c>
      <c r="I548" s="153">
        <v>161.482</v>
      </c>
      <c r="J548" s="153">
        <v>37.380000000000003</v>
      </c>
    </row>
    <row r="549" spans="1:10" x14ac:dyDescent="0.25">
      <c r="A549" s="152" t="s">
        <v>609</v>
      </c>
      <c r="B549" s="153">
        <v>196.48287255646099</v>
      </c>
      <c r="C549" s="153">
        <v>339.18001329039902</v>
      </c>
      <c r="D549" s="153">
        <v>49.024999999999999</v>
      </c>
      <c r="E549" s="153">
        <v>285.23500000000001</v>
      </c>
      <c r="F549" s="153">
        <v>346.14499999999998</v>
      </c>
      <c r="G549" s="153">
        <v>322.375</v>
      </c>
      <c r="H549" s="153">
        <v>285.23500000000001</v>
      </c>
      <c r="I549" s="153">
        <v>160.44499999999999</v>
      </c>
      <c r="J549" s="153">
        <v>37.14</v>
      </c>
    </row>
    <row r="550" spans="1:10" x14ac:dyDescent="0.25">
      <c r="A550" s="152" t="s">
        <v>610</v>
      </c>
      <c r="B550" s="153">
        <v>186.73603378176401</v>
      </c>
      <c r="C550" s="153">
        <v>328.38772634613798</v>
      </c>
      <c r="D550" s="153">
        <v>50.106999999999999</v>
      </c>
      <c r="E550" s="153">
        <v>291.53300000000002</v>
      </c>
      <c r="F550" s="153">
        <v>353.78699999999998</v>
      </c>
      <c r="G550" s="153">
        <v>329.49299999999999</v>
      </c>
      <c r="H550" s="153">
        <v>291.53300000000002</v>
      </c>
      <c r="I550" s="153">
        <v>163.98699999999999</v>
      </c>
      <c r="J550" s="153">
        <v>37.96</v>
      </c>
    </row>
    <row r="551" spans="1:10" x14ac:dyDescent="0.25">
      <c r="A551" s="152" t="s">
        <v>611</v>
      </c>
      <c r="B551" s="153">
        <v>202.77154824710399</v>
      </c>
      <c r="C551" s="153">
        <v>347.78490317912099</v>
      </c>
      <c r="D551" s="153">
        <v>49.045000000000002</v>
      </c>
      <c r="E551" s="153">
        <v>285.35000000000002</v>
      </c>
      <c r="F551" s="153">
        <v>346.28500000000003</v>
      </c>
      <c r="G551" s="153">
        <v>322.505</v>
      </c>
      <c r="H551" s="153">
        <v>285.35000000000002</v>
      </c>
      <c r="I551" s="153">
        <v>160.51</v>
      </c>
      <c r="J551" s="153">
        <v>37.155000000000001</v>
      </c>
    </row>
    <row r="552" spans="1:10" x14ac:dyDescent="0.25">
      <c r="A552" s="152" t="s">
        <v>612</v>
      </c>
      <c r="B552" s="153">
        <v>167.413811234045</v>
      </c>
      <c r="C552" s="153">
        <v>325.436879358677</v>
      </c>
      <c r="D552" s="153">
        <v>47.414000000000001</v>
      </c>
      <c r="E552" s="153">
        <v>275.86599999999999</v>
      </c>
      <c r="F552" s="153">
        <v>334.774</v>
      </c>
      <c r="G552" s="153">
        <v>311.786</v>
      </c>
      <c r="H552" s="153">
        <v>275.86599999999999</v>
      </c>
      <c r="I552" s="153">
        <v>155.17400000000001</v>
      </c>
      <c r="J552" s="153">
        <v>35.92</v>
      </c>
    </row>
    <row r="553" spans="1:10" x14ac:dyDescent="0.25">
      <c r="A553" s="152" t="s">
        <v>613</v>
      </c>
      <c r="B553" s="153">
        <v>151.97232694647801</v>
      </c>
      <c r="C553" s="153">
        <v>329.96570368586902</v>
      </c>
      <c r="D553" s="153">
        <v>36.612000000000002</v>
      </c>
      <c r="E553" s="153">
        <v>246.61600000000001</v>
      </c>
      <c r="F553" s="153">
        <v>345.4</v>
      </c>
      <c r="G553" s="153">
        <v>321.22199999999998</v>
      </c>
      <c r="H553" s="153">
        <v>246.61600000000001</v>
      </c>
      <c r="I553" s="153">
        <v>147.83099999999999</v>
      </c>
      <c r="J553" s="153">
        <v>37.302999999999997</v>
      </c>
    </row>
    <row r="554" spans="1:10" x14ac:dyDescent="0.25">
      <c r="A554" s="152" t="s">
        <v>614</v>
      </c>
      <c r="B554" s="153">
        <v>137.669364721411</v>
      </c>
      <c r="C554" s="153">
        <v>315.13702199382902</v>
      </c>
      <c r="D554" s="153">
        <v>33.527999999999999</v>
      </c>
      <c r="E554" s="153">
        <v>241.61199999999999</v>
      </c>
      <c r="F554" s="153">
        <v>351.59</v>
      </c>
      <c r="G554" s="153">
        <v>304.75400000000002</v>
      </c>
      <c r="H554" s="153">
        <v>217.477</v>
      </c>
      <c r="I554" s="153">
        <v>124.85</v>
      </c>
      <c r="J554" s="153">
        <v>30.789000000000001</v>
      </c>
    </row>
    <row r="555" spans="1:10" x14ac:dyDescent="0.25">
      <c r="A555" s="152" t="s">
        <v>615</v>
      </c>
      <c r="B555" s="153">
        <v>123.17002813814899</v>
      </c>
      <c r="C555" s="153">
        <v>277.00730076742701</v>
      </c>
      <c r="D555" s="153">
        <v>30.256</v>
      </c>
      <c r="E555" s="153">
        <v>233.42500000000001</v>
      </c>
      <c r="F555" s="153">
        <v>351.899</v>
      </c>
      <c r="G555" s="153">
        <v>285.31</v>
      </c>
      <c r="H555" s="153">
        <v>187.73599999999999</v>
      </c>
      <c r="I555" s="153">
        <v>102.19199999999999</v>
      </c>
      <c r="J555" s="153">
        <v>24.302</v>
      </c>
    </row>
    <row r="556" spans="1:10" x14ac:dyDescent="0.25">
      <c r="A556" s="152" t="s">
        <v>616</v>
      </c>
      <c r="B556" s="153">
        <v>110.97965867766899</v>
      </c>
      <c r="C556" s="153">
        <v>252.16238447752099</v>
      </c>
      <c r="D556" s="153">
        <v>26.254000000000001</v>
      </c>
      <c r="E556" s="153">
        <v>229.40199999999999</v>
      </c>
      <c r="F556" s="153">
        <v>368.84</v>
      </c>
      <c r="G556" s="153">
        <v>265.55700000000002</v>
      </c>
      <c r="H556" s="153">
        <v>150.506</v>
      </c>
      <c r="I556" s="153">
        <v>74.391999999999996</v>
      </c>
      <c r="J556" s="153">
        <v>16.669</v>
      </c>
    </row>
    <row r="557" spans="1:10" x14ac:dyDescent="0.25">
      <c r="A557" s="152" t="s">
        <v>617</v>
      </c>
      <c r="B557" s="153">
        <v>100.913160286259</v>
      </c>
      <c r="C557" s="153">
        <v>232.50705897816999</v>
      </c>
      <c r="D557" s="153">
        <v>23.573</v>
      </c>
      <c r="E557" s="153">
        <v>217.53800000000001</v>
      </c>
      <c r="F557" s="153">
        <v>359.77600000000001</v>
      </c>
      <c r="G557" s="153">
        <v>246.649</v>
      </c>
      <c r="H557" s="153">
        <v>130.458</v>
      </c>
      <c r="I557" s="153">
        <v>61.496000000000002</v>
      </c>
      <c r="J557" s="153">
        <v>13.35</v>
      </c>
    </row>
    <row r="558" spans="1:10" x14ac:dyDescent="0.25">
      <c r="A558" s="152" t="s">
        <v>618</v>
      </c>
      <c r="B558" s="153">
        <v>90.005353135913296</v>
      </c>
      <c r="C558" s="153">
        <v>210.95716141288401</v>
      </c>
      <c r="D558" s="153">
        <v>21.161999999999999</v>
      </c>
      <c r="E558" s="153">
        <v>205.142</v>
      </c>
      <c r="F558" s="153">
        <v>348.16899999999998</v>
      </c>
      <c r="G558" s="153">
        <v>228.79</v>
      </c>
      <c r="H558" s="153">
        <v>113.392</v>
      </c>
      <c r="I558" s="153">
        <v>50.991999999999997</v>
      </c>
      <c r="J558" s="153">
        <v>10.712999999999999</v>
      </c>
    </row>
    <row r="559" spans="1:10" x14ac:dyDescent="0.25">
      <c r="A559" s="152" t="s">
        <v>619</v>
      </c>
      <c r="B559" s="153">
        <v>78.487903660134506</v>
      </c>
      <c r="C559" s="153">
        <v>191.51270072184701</v>
      </c>
      <c r="D559" s="153">
        <v>19.04</v>
      </c>
      <c r="E559" s="153">
        <v>192.85599999999999</v>
      </c>
      <c r="F559" s="153">
        <v>335.11599999999999</v>
      </c>
      <c r="G559" s="153">
        <v>212.46</v>
      </c>
      <c r="H559" s="153">
        <v>99.066000000000003</v>
      </c>
      <c r="I559" s="153">
        <v>42.529000000000003</v>
      </c>
      <c r="J559" s="153">
        <v>8.6329999999999991</v>
      </c>
    </row>
    <row r="560" spans="1:10" x14ac:dyDescent="0.25">
      <c r="A560" s="152" t="s">
        <v>620</v>
      </c>
      <c r="B560" s="153">
        <v>68.205248535055404</v>
      </c>
      <c r="C560" s="153">
        <v>174.065425497647</v>
      </c>
      <c r="D560" s="153">
        <v>17.175999999999998</v>
      </c>
      <c r="E560" s="153">
        <v>180.864</v>
      </c>
      <c r="F560" s="153">
        <v>321.084</v>
      </c>
      <c r="G560" s="153">
        <v>197.64099999999999</v>
      </c>
      <c r="H560" s="153">
        <v>87.075999999999993</v>
      </c>
      <c r="I560" s="153">
        <v>35.707000000000001</v>
      </c>
      <c r="J560" s="153">
        <v>6.992</v>
      </c>
    </row>
    <row r="561" spans="1:10" x14ac:dyDescent="0.25">
      <c r="A561" s="152" t="s">
        <v>621</v>
      </c>
      <c r="B561" s="153">
        <v>59.044441685820502</v>
      </c>
      <c r="C561" s="153">
        <v>158.945209440019</v>
      </c>
      <c r="D561" s="153">
        <v>15.555</v>
      </c>
      <c r="E561" s="153">
        <v>169.429</v>
      </c>
      <c r="F561" s="153">
        <v>306.738</v>
      </c>
      <c r="G561" s="153">
        <v>184.43199999999999</v>
      </c>
      <c r="H561" s="153">
        <v>77.11</v>
      </c>
      <c r="I561" s="153">
        <v>30.218</v>
      </c>
      <c r="J561" s="153">
        <v>5.6980000000000004</v>
      </c>
    </row>
    <row r="562" spans="1:10" x14ac:dyDescent="0.25">
      <c r="A562" s="152" t="s">
        <v>622</v>
      </c>
      <c r="B562" s="153">
        <v>51.442323291821097</v>
      </c>
      <c r="C562" s="153">
        <v>145.898378053806</v>
      </c>
      <c r="D562" s="153">
        <v>14.188000000000001</v>
      </c>
      <c r="E562" s="153">
        <v>159.00899999999999</v>
      </c>
      <c r="F562" s="153">
        <v>293.065</v>
      </c>
      <c r="G562" s="153">
        <v>173.14500000000001</v>
      </c>
      <c r="H562" s="153">
        <v>69.004000000000005</v>
      </c>
      <c r="I562" s="153">
        <v>25.864000000000001</v>
      </c>
      <c r="J562" s="153">
        <v>4.6849999999999996</v>
      </c>
    </row>
    <row r="563" spans="1:10" x14ac:dyDescent="0.25">
      <c r="A563" s="152" t="s">
        <v>623</v>
      </c>
      <c r="B563" s="153">
        <v>196.62740524617601</v>
      </c>
      <c r="C563" s="153">
        <v>367.77807741499703</v>
      </c>
      <c r="D563" s="153">
        <v>111.169</v>
      </c>
      <c r="E563" s="153">
        <v>241.3</v>
      </c>
      <c r="F563" s="153">
        <v>288.13299999999998</v>
      </c>
      <c r="G563" s="153">
        <v>273.62</v>
      </c>
      <c r="H563" s="153">
        <v>248.10400000000001</v>
      </c>
      <c r="I563" s="153">
        <v>131.327</v>
      </c>
      <c r="J563" s="153">
        <v>19.606999999999999</v>
      </c>
    </row>
    <row r="564" spans="1:10" x14ac:dyDescent="0.25">
      <c r="A564" s="152" t="s">
        <v>624</v>
      </c>
      <c r="B564" s="153">
        <v>190.288473948361</v>
      </c>
      <c r="C564" s="153">
        <v>359.61467709782499</v>
      </c>
      <c r="D564" s="153">
        <v>114.51600000000001</v>
      </c>
      <c r="E564" s="153">
        <v>248.566</v>
      </c>
      <c r="F564" s="153">
        <v>296.80700000000002</v>
      </c>
      <c r="G564" s="153">
        <v>281.85899999999998</v>
      </c>
      <c r="H564" s="153">
        <v>255.57300000000001</v>
      </c>
      <c r="I564" s="153">
        <v>135.28100000000001</v>
      </c>
      <c r="J564" s="153">
        <v>20.198</v>
      </c>
    </row>
    <row r="565" spans="1:10" x14ac:dyDescent="0.25">
      <c r="A565" s="152" t="s">
        <v>625</v>
      </c>
      <c r="B565" s="153">
        <v>184.004001510362</v>
      </c>
      <c r="C565" s="153">
        <v>352.32643257604599</v>
      </c>
      <c r="D565" s="153">
        <v>118.051</v>
      </c>
      <c r="E565" s="153">
        <v>256.23899999999998</v>
      </c>
      <c r="F565" s="153">
        <v>305.96899999999999</v>
      </c>
      <c r="G565" s="153">
        <v>290.56</v>
      </c>
      <c r="H565" s="153">
        <v>263.46300000000002</v>
      </c>
      <c r="I565" s="153">
        <v>139.45699999999999</v>
      </c>
      <c r="J565" s="153">
        <v>20.821000000000002</v>
      </c>
    </row>
    <row r="566" spans="1:10" x14ac:dyDescent="0.25">
      <c r="A566" s="152" t="s">
        <v>626</v>
      </c>
      <c r="B566" s="153">
        <v>157.365234850918</v>
      </c>
      <c r="C566" s="153">
        <v>322.04498579251202</v>
      </c>
      <c r="D566" s="153">
        <v>117.925</v>
      </c>
      <c r="E566" s="153">
        <v>255.96700000000001</v>
      </c>
      <c r="F566" s="153">
        <v>305.64499999999998</v>
      </c>
      <c r="G566" s="153">
        <v>290.25099999999998</v>
      </c>
      <c r="H566" s="153">
        <v>263.18400000000003</v>
      </c>
      <c r="I566" s="153">
        <v>139.309</v>
      </c>
      <c r="J566" s="153">
        <v>20.798999999999999</v>
      </c>
    </row>
    <row r="567" spans="1:10" x14ac:dyDescent="0.25">
      <c r="A567" s="152" t="s">
        <v>627</v>
      </c>
      <c r="B567" s="153">
        <v>132.848697629827</v>
      </c>
      <c r="C567" s="153">
        <v>289.74577790559601</v>
      </c>
      <c r="D567" s="153">
        <v>116.20699999999999</v>
      </c>
      <c r="E567" s="153">
        <v>252.23699999999999</v>
      </c>
      <c r="F567" s="153">
        <v>301.19099999999997</v>
      </c>
      <c r="G567" s="153">
        <v>286.02199999999999</v>
      </c>
      <c r="H567" s="153">
        <v>259.34800000000001</v>
      </c>
      <c r="I567" s="153">
        <v>137.279</v>
      </c>
      <c r="J567" s="153">
        <v>20.495999999999999</v>
      </c>
    </row>
    <row r="568" spans="1:10" x14ac:dyDescent="0.25">
      <c r="A568" s="152" t="s">
        <v>628</v>
      </c>
      <c r="B568" s="153">
        <v>106.423929053618</v>
      </c>
      <c r="C568" s="153">
        <v>253.01155257983501</v>
      </c>
      <c r="D568" s="153">
        <v>111.99299999999999</v>
      </c>
      <c r="E568" s="153">
        <v>243.09100000000001</v>
      </c>
      <c r="F568" s="153">
        <v>290.26900000000001</v>
      </c>
      <c r="G568" s="153">
        <v>275.649</v>
      </c>
      <c r="H568" s="153">
        <v>249.94399999999999</v>
      </c>
      <c r="I568" s="153">
        <v>132.30099999999999</v>
      </c>
      <c r="J568" s="153">
        <v>19.753</v>
      </c>
    </row>
    <row r="569" spans="1:10" x14ac:dyDescent="0.25">
      <c r="A569" s="152" t="s">
        <v>629</v>
      </c>
      <c r="B569" s="153">
        <v>81.796100075268697</v>
      </c>
      <c r="C569" s="153">
        <v>216.49589815945899</v>
      </c>
      <c r="D569" s="153">
        <v>107.288</v>
      </c>
      <c r="E569" s="153">
        <v>232.876</v>
      </c>
      <c r="F569" s="153">
        <v>275.93</v>
      </c>
      <c r="G569" s="153">
        <v>254.04300000000001</v>
      </c>
      <c r="H569" s="153">
        <v>221.59100000000001</v>
      </c>
      <c r="I569" s="153">
        <v>113.729</v>
      </c>
      <c r="J569" s="153">
        <v>14.542999999999999</v>
      </c>
    </row>
    <row r="570" spans="1:10" x14ac:dyDescent="0.25">
      <c r="A570" s="152" t="s">
        <v>630</v>
      </c>
      <c r="B570" s="153">
        <v>65.835106647490207</v>
      </c>
      <c r="C570" s="153">
        <v>191.90719945874301</v>
      </c>
      <c r="D570" s="153">
        <v>109.01300000000001</v>
      </c>
      <c r="E570" s="153">
        <v>233.96100000000001</v>
      </c>
      <c r="F570" s="153">
        <v>261.28699999999998</v>
      </c>
      <c r="G570" s="153">
        <v>231.256</v>
      </c>
      <c r="H570" s="153">
        <v>188.345</v>
      </c>
      <c r="I570" s="153">
        <v>94.15</v>
      </c>
      <c r="J570" s="153">
        <v>8.8680000000000003</v>
      </c>
    </row>
    <row r="571" spans="1:10" x14ac:dyDescent="0.25">
      <c r="A571" s="152" t="s">
        <v>631</v>
      </c>
      <c r="B571" s="153">
        <v>53.580280614496303</v>
      </c>
      <c r="C571" s="153">
        <v>171.69906572950799</v>
      </c>
      <c r="D571" s="153">
        <v>108.971</v>
      </c>
      <c r="E571" s="153">
        <v>220.13</v>
      </c>
      <c r="F571" s="153">
        <v>225.93799999999999</v>
      </c>
      <c r="G571" s="153">
        <v>195.87299999999999</v>
      </c>
      <c r="H571" s="153">
        <v>151.411</v>
      </c>
      <c r="I571" s="153">
        <v>78.146000000000001</v>
      </c>
      <c r="J571" s="153">
        <v>5.5910000000000002</v>
      </c>
    </row>
    <row r="572" spans="1:10" x14ac:dyDescent="0.25">
      <c r="A572" s="152" t="s">
        <v>632</v>
      </c>
      <c r="B572" s="153">
        <v>40.602388553779598</v>
      </c>
      <c r="C572" s="153">
        <v>147.0681693205</v>
      </c>
      <c r="D572" s="153">
        <v>105.78700000000001</v>
      </c>
      <c r="E572" s="153">
        <v>196.62</v>
      </c>
      <c r="F572" s="153">
        <v>188.73500000000001</v>
      </c>
      <c r="G572" s="153">
        <v>156.107</v>
      </c>
      <c r="H572" s="153">
        <v>115.29600000000001</v>
      </c>
      <c r="I572" s="153">
        <v>61.195999999999998</v>
      </c>
      <c r="J572" s="153">
        <v>5.2389999999999999</v>
      </c>
    </row>
    <row r="573" spans="1:10" x14ac:dyDescent="0.25">
      <c r="A573" s="152" t="s">
        <v>633</v>
      </c>
      <c r="B573" s="153">
        <v>32.1896263582749</v>
      </c>
      <c r="C573" s="153">
        <v>126.91023274638501</v>
      </c>
      <c r="D573" s="153">
        <v>93.504999999999995</v>
      </c>
      <c r="E573" s="153">
        <v>159.05000000000001</v>
      </c>
      <c r="F573" s="153">
        <v>149.22200000000001</v>
      </c>
      <c r="G573" s="153">
        <v>113.15</v>
      </c>
      <c r="H573" s="153">
        <v>80.284000000000006</v>
      </c>
      <c r="I573" s="153">
        <v>43.646999999999998</v>
      </c>
      <c r="J573" s="153">
        <v>4.8019999999999996</v>
      </c>
    </row>
    <row r="574" spans="1:10" x14ac:dyDescent="0.25">
      <c r="A574" s="152" t="s">
        <v>634</v>
      </c>
      <c r="B574" s="153">
        <v>25.350221390587699</v>
      </c>
      <c r="C574" s="153">
        <v>107.74231000853599</v>
      </c>
      <c r="D574" s="153">
        <v>85.637</v>
      </c>
      <c r="E574" s="153">
        <v>130.36000000000001</v>
      </c>
      <c r="F574" s="153">
        <v>126.71299999999999</v>
      </c>
      <c r="G574" s="153">
        <v>85.174999999999997</v>
      </c>
      <c r="H574" s="153">
        <v>59.329000000000001</v>
      </c>
      <c r="I574" s="153">
        <v>33.965000000000003</v>
      </c>
      <c r="J574" s="153">
        <v>3.621</v>
      </c>
    </row>
    <row r="575" spans="1:10" x14ac:dyDescent="0.25">
      <c r="A575" s="152" t="s">
        <v>635</v>
      </c>
      <c r="B575" s="153">
        <v>23.6194939259214</v>
      </c>
      <c r="C575" s="153">
        <v>101.998480398171</v>
      </c>
      <c r="D575" s="153">
        <v>74.650999999999996</v>
      </c>
      <c r="E575" s="153">
        <v>119.587</v>
      </c>
      <c r="F575" s="153">
        <v>119.444</v>
      </c>
      <c r="G575" s="153">
        <v>78.301000000000002</v>
      </c>
      <c r="H575" s="153">
        <v>51.283000000000001</v>
      </c>
      <c r="I575" s="153">
        <v>27.677</v>
      </c>
      <c r="J575" s="153">
        <v>3.0569999999999999</v>
      </c>
    </row>
    <row r="576" spans="1:10" x14ac:dyDescent="0.25">
      <c r="A576" s="152" t="s">
        <v>636</v>
      </c>
      <c r="B576" s="153">
        <v>20.015438088231001</v>
      </c>
      <c r="C576" s="153">
        <v>90.165179329124399</v>
      </c>
      <c r="D576" s="153">
        <v>72.16</v>
      </c>
      <c r="E576" s="153">
        <v>111.31</v>
      </c>
      <c r="F576" s="153">
        <v>118.599</v>
      </c>
      <c r="G576" s="153">
        <v>68.953999999999994</v>
      </c>
      <c r="H576" s="153">
        <v>41.774000000000001</v>
      </c>
      <c r="I576" s="153">
        <v>22.103999999999999</v>
      </c>
      <c r="J576" s="153">
        <v>2.379</v>
      </c>
    </row>
    <row r="577" spans="1:10" x14ac:dyDescent="0.25">
      <c r="A577" s="152" t="s">
        <v>637</v>
      </c>
      <c r="B577" s="153">
        <v>17.2513758331033</v>
      </c>
      <c r="C577" s="153">
        <v>80.207307964267997</v>
      </c>
      <c r="D577" s="153">
        <v>67.744</v>
      </c>
      <c r="E577" s="153">
        <v>104.184</v>
      </c>
      <c r="F577" s="153">
        <v>114.928</v>
      </c>
      <c r="G577" s="153">
        <v>64.125</v>
      </c>
      <c r="H577" s="153">
        <v>37.44</v>
      </c>
      <c r="I577" s="153">
        <v>19.420999999999999</v>
      </c>
      <c r="J577" s="153">
        <v>2.0579999999999998</v>
      </c>
    </row>
    <row r="578" spans="1:10" x14ac:dyDescent="0.25">
      <c r="A578" s="152" t="s">
        <v>638</v>
      </c>
      <c r="B578" s="153">
        <v>15.099611892411801</v>
      </c>
      <c r="C578" s="153">
        <v>72.125542072477302</v>
      </c>
      <c r="D578" s="153">
        <v>63.415999999999997</v>
      </c>
      <c r="E578" s="153">
        <v>98.272000000000006</v>
      </c>
      <c r="F578" s="153">
        <v>112.42</v>
      </c>
      <c r="G578" s="153">
        <v>60.965000000000003</v>
      </c>
      <c r="H578" s="153">
        <v>34.357999999999997</v>
      </c>
      <c r="I578" s="153">
        <v>17.350000000000001</v>
      </c>
      <c r="J578" s="153">
        <v>1.7989999999999999</v>
      </c>
    </row>
    <row r="579" spans="1:10" x14ac:dyDescent="0.25">
      <c r="A579" s="152" t="s">
        <v>639</v>
      </c>
      <c r="B579" s="153">
        <v>13.370268312340899</v>
      </c>
      <c r="C579" s="153">
        <v>65.373540885100695</v>
      </c>
      <c r="D579" s="153">
        <v>59.186</v>
      </c>
      <c r="E579" s="153">
        <v>93.409000000000006</v>
      </c>
      <c r="F579" s="153">
        <v>111.03400000000001</v>
      </c>
      <c r="G579" s="153">
        <v>59.253</v>
      </c>
      <c r="H579" s="153">
        <v>32.286000000000001</v>
      </c>
      <c r="I579" s="153">
        <v>15.760999999999999</v>
      </c>
      <c r="J579" s="153">
        <v>1.591</v>
      </c>
    </row>
    <row r="580" spans="1:10" x14ac:dyDescent="0.25">
      <c r="A580" s="152" t="s">
        <v>640</v>
      </c>
      <c r="B580" s="153">
        <v>11.9826614845159</v>
      </c>
      <c r="C580" s="153">
        <v>59.414019443584202</v>
      </c>
      <c r="D580" s="153">
        <v>55.023000000000003</v>
      </c>
      <c r="E580" s="153">
        <v>89.408000000000001</v>
      </c>
      <c r="F580" s="153">
        <v>110.643</v>
      </c>
      <c r="G580" s="153">
        <v>58.834000000000003</v>
      </c>
      <c r="H580" s="153">
        <v>31.05</v>
      </c>
      <c r="I580" s="153">
        <v>14.497</v>
      </c>
      <c r="J580" s="153">
        <v>1.425</v>
      </c>
    </row>
    <row r="581" spans="1:10" x14ac:dyDescent="0.25">
      <c r="A581" s="152" t="s">
        <v>641</v>
      </c>
      <c r="B581" s="153">
        <v>10.7180024252305</v>
      </c>
      <c r="C581" s="153">
        <v>54.047746564069897</v>
      </c>
      <c r="D581" s="153">
        <v>50.902999999999999</v>
      </c>
      <c r="E581" s="153">
        <v>86.117999999999995</v>
      </c>
      <c r="F581" s="153">
        <v>111.20099999999999</v>
      </c>
      <c r="G581" s="153">
        <v>59.634</v>
      </c>
      <c r="H581" s="153">
        <v>30.539000000000001</v>
      </c>
      <c r="I581" s="153">
        <v>13.536</v>
      </c>
      <c r="J581" s="153">
        <v>1.2889999999999999</v>
      </c>
    </row>
    <row r="582" spans="1:10" x14ac:dyDescent="0.25">
      <c r="A582" s="152" t="s">
        <v>642</v>
      </c>
      <c r="B582" s="153">
        <v>9.7978726703189505</v>
      </c>
      <c r="C582" s="153">
        <v>49.786933727556601</v>
      </c>
      <c r="D582" s="153">
        <v>46.695999999999998</v>
      </c>
      <c r="E582" s="153">
        <v>83.195999999999998</v>
      </c>
      <c r="F582" s="153">
        <v>112.361</v>
      </c>
      <c r="G582" s="153">
        <v>61.499000000000002</v>
      </c>
      <c r="H582" s="153">
        <v>30.625</v>
      </c>
      <c r="I582" s="153">
        <v>12.769</v>
      </c>
      <c r="J582" s="153">
        <v>1.1739999999999999</v>
      </c>
    </row>
    <row r="583" spans="1:10" x14ac:dyDescent="0.25">
      <c r="A583" s="152" t="s">
        <v>643</v>
      </c>
      <c r="B583" s="153">
        <v>213.11338973161699</v>
      </c>
      <c r="C583" s="153">
        <v>510.416212616569</v>
      </c>
      <c r="D583" s="153">
        <v>101.081</v>
      </c>
      <c r="E583" s="153">
        <v>302.85300000000001</v>
      </c>
      <c r="F583" s="153">
        <v>320.13900000000001</v>
      </c>
      <c r="G583" s="153">
        <v>292.488</v>
      </c>
      <c r="H583" s="153">
        <v>231.11699999999999</v>
      </c>
      <c r="I583" s="153">
        <v>116.962</v>
      </c>
      <c r="J583" s="153">
        <v>24.76</v>
      </c>
    </row>
    <row r="584" spans="1:10" x14ac:dyDescent="0.25">
      <c r="A584" s="152" t="s">
        <v>644</v>
      </c>
      <c r="B584" s="153">
        <v>201.98909349451401</v>
      </c>
      <c r="C584" s="153">
        <v>500.58479206668898</v>
      </c>
      <c r="D584" s="153">
        <v>101.081</v>
      </c>
      <c r="E584" s="153">
        <v>302.85300000000001</v>
      </c>
      <c r="F584" s="153">
        <v>320.13900000000001</v>
      </c>
      <c r="G584" s="153">
        <v>292.488</v>
      </c>
      <c r="H584" s="153">
        <v>231.11699999999999</v>
      </c>
      <c r="I584" s="153">
        <v>116.962</v>
      </c>
      <c r="J584" s="153">
        <v>24.76</v>
      </c>
    </row>
    <row r="585" spans="1:10" x14ac:dyDescent="0.25">
      <c r="A585" s="152" t="s">
        <v>645</v>
      </c>
      <c r="B585" s="153">
        <v>199.80741882483099</v>
      </c>
      <c r="C585" s="153">
        <v>489.11022821285201</v>
      </c>
      <c r="D585" s="153">
        <v>101.081</v>
      </c>
      <c r="E585" s="153">
        <v>302.85300000000001</v>
      </c>
      <c r="F585" s="153">
        <v>320.13900000000001</v>
      </c>
      <c r="G585" s="153">
        <v>292.488</v>
      </c>
      <c r="H585" s="153">
        <v>231.11699999999999</v>
      </c>
      <c r="I585" s="153">
        <v>116.962</v>
      </c>
      <c r="J585" s="153">
        <v>24.76</v>
      </c>
    </row>
    <row r="586" spans="1:10" x14ac:dyDescent="0.25">
      <c r="A586" s="152" t="s">
        <v>646</v>
      </c>
      <c r="B586" s="153">
        <v>196.09659781509299</v>
      </c>
      <c r="C586" s="153">
        <v>474.141260749342</v>
      </c>
      <c r="D586" s="153">
        <v>97.494</v>
      </c>
      <c r="E586" s="153">
        <v>290.01600000000002</v>
      </c>
      <c r="F586" s="153">
        <v>308.86599999999999</v>
      </c>
      <c r="G586" s="153">
        <v>283.178</v>
      </c>
      <c r="H586" s="153">
        <v>224.21600000000001</v>
      </c>
      <c r="I586" s="153">
        <v>113.1</v>
      </c>
      <c r="J586" s="153">
        <v>23.81</v>
      </c>
    </row>
    <row r="587" spans="1:10" x14ac:dyDescent="0.25">
      <c r="A587" s="152" t="s">
        <v>647</v>
      </c>
      <c r="B587" s="153">
        <v>206.982709504795</v>
      </c>
      <c r="C587" s="153">
        <v>509.29327095367</v>
      </c>
      <c r="D587" s="153">
        <v>89.69</v>
      </c>
      <c r="E587" s="153">
        <v>268.03699999999998</v>
      </c>
      <c r="F587" s="153">
        <v>284.01600000000002</v>
      </c>
      <c r="G587" s="153">
        <v>259.38799999999998</v>
      </c>
      <c r="H587" s="153">
        <v>205.21600000000001</v>
      </c>
      <c r="I587" s="153">
        <v>103.711</v>
      </c>
      <c r="J587" s="153">
        <v>21.942</v>
      </c>
    </row>
    <row r="588" spans="1:10" x14ac:dyDescent="0.25">
      <c r="A588" s="152" t="s">
        <v>648</v>
      </c>
      <c r="B588" s="153">
        <v>461.86910067127099</v>
      </c>
      <c r="C588" s="153">
        <v>796.056150650071</v>
      </c>
      <c r="D588" s="153">
        <v>79.513999999999996</v>
      </c>
      <c r="E588" s="153">
        <v>235.833</v>
      </c>
      <c r="F588" s="153">
        <v>252.31299999999999</v>
      </c>
      <c r="G588" s="153">
        <v>226.899</v>
      </c>
      <c r="H588" s="153">
        <v>179.607</v>
      </c>
      <c r="I588" s="153">
        <v>90.605000000000004</v>
      </c>
      <c r="J588" s="153">
        <v>19.428999999999998</v>
      </c>
    </row>
    <row r="589" spans="1:10" x14ac:dyDescent="0.25">
      <c r="A589" s="152" t="s">
        <v>649</v>
      </c>
      <c r="B589" s="153">
        <v>204.496135112231</v>
      </c>
      <c r="C589" s="153">
        <v>382.87480317097197</v>
      </c>
      <c r="D589" s="153">
        <v>92.186999999999998</v>
      </c>
      <c r="E589" s="153">
        <v>279.94799999999998</v>
      </c>
      <c r="F589" s="153">
        <v>292.81700000000001</v>
      </c>
      <c r="G589" s="153">
        <v>269.87099999999998</v>
      </c>
      <c r="H589" s="153">
        <v>209.34399999999999</v>
      </c>
      <c r="I589" s="153">
        <v>107.22</v>
      </c>
      <c r="J589" s="153">
        <v>22.613</v>
      </c>
    </row>
    <row r="590" spans="1:10" x14ac:dyDescent="0.25">
      <c r="A590" s="152" t="s">
        <v>650</v>
      </c>
      <c r="B590" s="153">
        <v>118.38419199995801</v>
      </c>
      <c r="C590" s="153">
        <v>337.29037946007401</v>
      </c>
      <c r="D590" s="153">
        <v>88.106999999999999</v>
      </c>
      <c r="E590" s="153">
        <v>260.73899999999998</v>
      </c>
      <c r="F590" s="153">
        <v>277.99</v>
      </c>
      <c r="G590" s="153">
        <v>250.928</v>
      </c>
      <c r="H590" s="153">
        <v>199.47800000000001</v>
      </c>
      <c r="I590" s="153">
        <v>99.522999999999996</v>
      </c>
      <c r="J590" s="153">
        <v>21.155000000000001</v>
      </c>
    </row>
    <row r="591" spans="1:10" x14ac:dyDescent="0.25">
      <c r="A591" s="152" t="s">
        <v>651</v>
      </c>
      <c r="B591" s="153">
        <v>118.577808173953</v>
      </c>
      <c r="C591" s="153">
        <v>290.6192724352</v>
      </c>
      <c r="D591" s="153">
        <v>66.781000000000006</v>
      </c>
      <c r="E591" s="153">
        <v>235.45699999999999</v>
      </c>
      <c r="F591" s="153">
        <v>245.148</v>
      </c>
      <c r="G591" s="153">
        <v>215.952</v>
      </c>
      <c r="H591" s="153">
        <v>162.923</v>
      </c>
      <c r="I591" s="153">
        <v>81.066000000000003</v>
      </c>
      <c r="J591" s="153">
        <v>18.193000000000001</v>
      </c>
    </row>
    <row r="592" spans="1:10" x14ac:dyDescent="0.25">
      <c r="A592" s="152" t="s">
        <v>652</v>
      </c>
      <c r="B592" s="153">
        <v>119.160729286471</v>
      </c>
      <c r="C592" s="153">
        <v>247.08182472677601</v>
      </c>
      <c r="D592" s="153">
        <v>51.511000000000003</v>
      </c>
      <c r="E592" s="153">
        <v>198.93600000000001</v>
      </c>
      <c r="F592" s="153">
        <v>211.09899999999999</v>
      </c>
      <c r="G592" s="153">
        <v>180.17599999999999</v>
      </c>
      <c r="H592" s="153">
        <v>129.98400000000001</v>
      </c>
      <c r="I592" s="153">
        <v>65.194999999999993</v>
      </c>
      <c r="J592" s="153">
        <v>13.099</v>
      </c>
    </row>
    <row r="593" spans="1:10" x14ac:dyDescent="0.25">
      <c r="A593" s="152" t="s">
        <v>653</v>
      </c>
      <c r="B593" s="153">
        <v>84.753208970550006</v>
      </c>
      <c r="C593" s="153">
        <v>213.162126276506</v>
      </c>
      <c r="D593" s="153">
        <v>48.188000000000002</v>
      </c>
      <c r="E593" s="153">
        <v>171.899</v>
      </c>
      <c r="F593" s="153">
        <v>177.595</v>
      </c>
      <c r="G593" s="153">
        <v>141.34399999999999</v>
      </c>
      <c r="H593" s="153">
        <v>96.63</v>
      </c>
      <c r="I593" s="153">
        <v>45.945999999999998</v>
      </c>
      <c r="J593" s="153">
        <v>6.3979999999999997</v>
      </c>
    </row>
    <row r="594" spans="1:10" x14ac:dyDescent="0.25">
      <c r="A594" s="152" t="s">
        <v>654</v>
      </c>
      <c r="B594" s="153">
        <v>53.905298921600199</v>
      </c>
      <c r="C594" s="153">
        <v>178.30071164568099</v>
      </c>
      <c r="D594" s="153">
        <v>46.978000000000002</v>
      </c>
      <c r="E594" s="153">
        <v>168.45</v>
      </c>
      <c r="F594" s="153">
        <v>166.85400000000001</v>
      </c>
      <c r="G594" s="153">
        <v>123.636</v>
      </c>
      <c r="H594" s="153">
        <v>74.980999999999995</v>
      </c>
      <c r="I594" s="153">
        <v>30.861999999999998</v>
      </c>
      <c r="J594" s="153">
        <v>4.4989999999999997</v>
      </c>
    </row>
    <row r="595" spans="1:10" x14ac:dyDescent="0.25">
      <c r="A595" s="152" t="s">
        <v>655</v>
      </c>
      <c r="B595" s="153">
        <v>34.909385966723697</v>
      </c>
      <c r="C595" s="153">
        <v>155.28028054308101</v>
      </c>
      <c r="D595" s="153">
        <v>48.816000000000003</v>
      </c>
      <c r="E595" s="153">
        <v>163.393</v>
      </c>
      <c r="F595" s="153">
        <v>152.29599999999999</v>
      </c>
      <c r="G595" s="153">
        <v>102.876</v>
      </c>
      <c r="H595" s="153">
        <v>51.44</v>
      </c>
      <c r="I595" s="153">
        <v>17.145</v>
      </c>
      <c r="J595" s="153">
        <v>4.0339999999999998</v>
      </c>
    </row>
    <row r="596" spans="1:10" x14ac:dyDescent="0.25">
      <c r="A596" s="152" t="s">
        <v>656</v>
      </c>
      <c r="B596" s="153">
        <v>23.964031576142201</v>
      </c>
      <c r="C596" s="153">
        <v>130.025634589813</v>
      </c>
      <c r="D596" s="153">
        <v>54.408999999999999</v>
      </c>
      <c r="E596" s="153">
        <v>171.70099999999999</v>
      </c>
      <c r="F596" s="153">
        <v>148.637</v>
      </c>
      <c r="G596" s="153">
        <v>87.31</v>
      </c>
      <c r="H596" s="153">
        <v>32.472000000000001</v>
      </c>
      <c r="I596" s="153">
        <v>7.7549999999999999</v>
      </c>
      <c r="J596" s="153">
        <v>2.956</v>
      </c>
    </row>
    <row r="597" spans="1:10" x14ac:dyDescent="0.25">
      <c r="A597" s="152" t="s">
        <v>657</v>
      </c>
      <c r="B597" s="153">
        <v>15.790491835231</v>
      </c>
      <c r="C597" s="153">
        <v>107.454782860712</v>
      </c>
      <c r="D597" s="153">
        <v>54.290999999999997</v>
      </c>
      <c r="E597" s="153">
        <v>167.64500000000001</v>
      </c>
      <c r="F597" s="153">
        <v>142.19800000000001</v>
      </c>
      <c r="G597" s="153">
        <v>79.302999999999997</v>
      </c>
      <c r="H597" s="153">
        <v>25.962</v>
      </c>
      <c r="I597" s="153">
        <v>5.3739999999999997</v>
      </c>
      <c r="J597" s="153">
        <v>2.4670000000000001</v>
      </c>
    </row>
    <row r="598" spans="1:10" x14ac:dyDescent="0.25">
      <c r="A598" s="152" t="s">
        <v>658</v>
      </c>
      <c r="B598" s="153">
        <v>11.2788373966435</v>
      </c>
      <c r="C598" s="153">
        <v>93.745658088601104</v>
      </c>
      <c r="D598" s="153">
        <v>53.610999999999997</v>
      </c>
      <c r="E598" s="153">
        <v>162.87</v>
      </c>
      <c r="F598" s="153">
        <v>136.80099999999999</v>
      </c>
      <c r="G598" s="153">
        <v>73.311000000000007</v>
      </c>
      <c r="H598" s="153">
        <v>21.443000000000001</v>
      </c>
      <c r="I598" s="153">
        <v>3.9</v>
      </c>
      <c r="J598" s="153">
        <v>2.0840000000000001</v>
      </c>
    </row>
    <row r="599" spans="1:10" x14ac:dyDescent="0.25">
      <c r="A599" s="152" t="s">
        <v>659</v>
      </c>
      <c r="B599" s="153">
        <v>8.3356809599841597</v>
      </c>
      <c r="C599" s="153">
        <v>83.271677097028402</v>
      </c>
      <c r="D599" s="153">
        <v>52.454000000000001</v>
      </c>
      <c r="E599" s="153">
        <v>157.685</v>
      </c>
      <c r="F599" s="153">
        <v>132.51400000000001</v>
      </c>
      <c r="G599" s="153">
        <v>69.067999999999998</v>
      </c>
      <c r="H599" s="153">
        <v>18.327000000000002</v>
      </c>
      <c r="I599" s="153">
        <v>2.9689999999999999</v>
      </c>
      <c r="J599" s="153">
        <v>1.7829999999999999</v>
      </c>
    </row>
    <row r="600" spans="1:10" x14ac:dyDescent="0.25">
      <c r="A600" s="152" t="s">
        <v>660</v>
      </c>
      <c r="B600" s="153">
        <v>6.3506971301258197</v>
      </c>
      <c r="C600" s="153">
        <v>75.165623963518897</v>
      </c>
      <c r="D600" s="153">
        <v>50.887999999999998</v>
      </c>
      <c r="E600" s="153">
        <v>152.273</v>
      </c>
      <c r="F600" s="153">
        <v>129.33199999999999</v>
      </c>
      <c r="G600" s="153">
        <v>66.361000000000004</v>
      </c>
      <c r="H600" s="153">
        <v>16.22</v>
      </c>
      <c r="I600" s="153">
        <v>2.38</v>
      </c>
      <c r="J600" s="153">
        <v>1.546</v>
      </c>
    </row>
    <row r="601" spans="1:10" x14ac:dyDescent="0.25">
      <c r="A601" s="152" t="s">
        <v>661</v>
      </c>
      <c r="B601" s="153">
        <v>5.1127525599445898</v>
      </c>
      <c r="C601" s="153">
        <v>68.294146155755897</v>
      </c>
      <c r="D601" s="153">
        <v>48.83</v>
      </c>
      <c r="E601" s="153">
        <v>146.328</v>
      </c>
      <c r="F601" s="153">
        <v>126.86499999999999</v>
      </c>
      <c r="G601" s="153">
        <v>64.849999999999994</v>
      </c>
      <c r="H601" s="153">
        <v>14.837</v>
      </c>
      <c r="I601" s="153">
        <v>1.9970000000000001</v>
      </c>
      <c r="J601" s="153">
        <v>1.353</v>
      </c>
    </row>
    <row r="602" spans="1:10" x14ac:dyDescent="0.25">
      <c r="A602" s="152" t="s">
        <v>662</v>
      </c>
      <c r="B602" s="153">
        <v>4.2840572181527303</v>
      </c>
      <c r="C602" s="153">
        <v>63.192226619008601</v>
      </c>
      <c r="D602" s="153">
        <v>46.502000000000002</v>
      </c>
      <c r="E602" s="153">
        <v>140.45099999999999</v>
      </c>
      <c r="F602" s="153">
        <v>124.86</v>
      </c>
      <c r="G602" s="153">
        <v>64.668000000000006</v>
      </c>
      <c r="H602" s="153">
        <v>14.076000000000001</v>
      </c>
      <c r="I602" s="153">
        <v>1.7629999999999999</v>
      </c>
      <c r="J602" s="153">
        <v>1.2</v>
      </c>
    </row>
    <row r="603" spans="1:10" x14ac:dyDescent="0.25">
      <c r="A603" s="152" t="s">
        <v>663</v>
      </c>
      <c r="B603" s="153">
        <v>285.53293323614201</v>
      </c>
      <c r="C603" s="153">
        <v>441.97867826531001</v>
      </c>
      <c r="D603" s="153">
        <v>165.18600000000001</v>
      </c>
      <c r="E603" s="153">
        <v>255.517</v>
      </c>
      <c r="F603" s="153">
        <v>240.04</v>
      </c>
      <c r="G603" s="153">
        <v>190.97900000000001</v>
      </c>
      <c r="H603" s="153">
        <v>132.47800000000001</v>
      </c>
      <c r="I603" s="153">
        <v>81.77</v>
      </c>
      <c r="J603" s="153">
        <v>31.83</v>
      </c>
    </row>
    <row r="604" spans="1:10" x14ac:dyDescent="0.25">
      <c r="A604" s="152" t="s">
        <v>664</v>
      </c>
      <c r="B604" s="153">
        <v>266.32731019010799</v>
      </c>
      <c r="C604" s="153">
        <v>420.98959864771501</v>
      </c>
      <c r="D604" s="153">
        <v>166.32900000000001</v>
      </c>
      <c r="E604" s="153">
        <v>257.286</v>
      </c>
      <c r="F604" s="153">
        <v>241.703</v>
      </c>
      <c r="G604" s="153">
        <v>192.30099999999999</v>
      </c>
      <c r="H604" s="153">
        <v>133.39500000000001</v>
      </c>
      <c r="I604" s="153">
        <v>82.335999999999999</v>
      </c>
      <c r="J604" s="153">
        <v>32.049999999999997</v>
      </c>
    </row>
    <row r="605" spans="1:10" x14ac:dyDescent="0.25">
      <c r="A605" s="152" t="s">
        <v>665</v>
      </c>
      <c r="B605" s="153">
        <v>244.883804994119</v>
      </c>
      <c r="C605" s="153">
        <v>396.99659381608501</v>
      </c>
      <c r="D605" s="153">
        <v>174.696</v>
      </c>
      <c r="E605" s="153">
        <v>270.226</v>
      </c>
      <c r="F605" s="153">
        <v>253.86</v>
      </c>
      <c r="G605" s="153">
        <v>201.97399999999999</v>
      </c>
      <c r="H605" s="153">
        <v>140.10499999999999</v>
      </c>
      <c r="I605" s="153">
        <v>86.477000000000004</v>
      </c>
      <c r="J605" s="153">
        <v>33.661999999999999</v>
      </c>
    </row>
    <row r="606" spans="1:10" x14ac:dyDescent="0.25">
      <c r="A606" s="152" t="s">
        <v>666</v>
      </c>
      <c r="B606" s="153">
        <v>224.87071871524699</v>
      </c>
      <c r="C606" s="153">
        <v>374.10250704137599</v>
      </c>
      <c r="D606" s="153">
        <v>183.12200000000001</v>
      </c>
      <c r="E606" s="153">
        <v>283.26100000000002</v>
      </c>
      <c r="F606" s="153">
        <v>266.10500000000002</v>
      </c>
      <c r="G606" s="153">
        <v>211.715</v>
      </c>
      <c r="H606" s="153">
        <v>146.863</v>
      </c>
      <c r="I606" s="153">
        <v>90.647999999999996</v>
      </c>
      <c r="J606" s="153">
        <v>35.286000000000001</v>
      </c>
    </row>
    <row r="607" spans="1:10" x14ac:dyDescent="0.25">
      <c r="A607" s="152" t="s">
        <v>667</v>
      </c>
      <c r="B607" s="153">
        <v>201.649075669132</v>
      </c>
      <c r="C607" s="153">
        <v>346.825742298411</v>
      </c>
      <c r="D607" s="153">
        <v>189.803</v>
      </c>
      <c r="E607" s="153">
        <v>293.59500000000003</v>
      </c>
      <c r="F607" s="153">
        <v>275.81299999999999</v>
      </c>
      <c r="G607" s="153">
        <v>219.44</v>
      </c>
      <c r="H607" s="153">
        <v>152.22</v>
      </c>
      <c r="I607" s="153">
        <v>93.956000000000003</v>
      </c>
      <c r="J607" s="153">
        <v>36.573</v>
      </c>
    </row>
    <row r="608" spans="1:10" x14ac:dyDescent="0.25">
      <c r="A608" s="152" t="s">
        <v>668</v>
      </c>
      <c r="B608" s="153">
        <v>178.11138885512199</v>
      </c>
      <c r="C608" s="153">
        <v>322.31831923809398</v>
      </c>
      <c r="D608" s="153">
        <v>193.41300000000001</v>
      </c>
      <c r="E608" s="153">
        <v>301.90100000000001</v>
      </c>
      <c r="F608" s="153">
        <v>284.68299999999999</v>
      </c>
      <c r="G608" s="153">
        <v>227.72</v>
      </c>
      <c r="H608" s="153">
        <v>157.035</v>
      </c>
      <c r="I608" s="153">
        <v>93.858000000000004</v>
      </c>
      <c r="J608" s="153">
        <v>35.99</v>
      </c>
    </row>
    <row r="609" spans="1:10" x14ac:dyDescent="0.25">
      <c r="A609" s="152" t="s">
        <v>669</v>
      </c>
      <c r="B609" s="153">
        <v>160.48479242225</v>
      </c>
      <c r="C609" s="153">
        <v>302.50674298352902</v>
      </c>
      <c r="D609" s="153">
        <v>197.28700000000001</v>
      </c>
      <c r="E609" s="153">
        <v>313.75599999999997</v>
      </c>
      <c r="F609" s="153">
        <v>298.20999999999998</v>
      </c>
      <c r="G609" s="153">
        <v>241.113</v>
      </c>
      <c r="H609" s="153">
        <v>164.04900000000001</v>
      </c>
      <c r="I609" s="153">
        <v>91.941999999999993</v>
      </c>
      <c r="J609" s="153">
        <v>34.042999999999999</v>
      </c>
    </row>
    <row r="610" spans="1:10" x14ac:dyDescent="0.25">
      <c r="A610" s="152" t="s">
        <v>670</v>
      </c>
      <c r="B610" s="153">
        <v>151.09964946599499</v>
      </c>
      <c r="C610" s="153">
        <v>293.48612006247203</v>
      </c>
      <c r="D610" s="153">
        <v>191.47399999999999</v>
      </c>
      <c r="E610" s="153">
        <v>309.97399999999999</v>
      </c>
      <c r="F610" s="153">
        <v>296.91000000000003</v>
      </c>
      <c r="G610" s="153">
        <v>242.542</v>
      </c>
      <c r="H610" s="153">
        <v>162.971</v>
      </c>
      <c r="I610" s="153">
        <v>85.378</v>
      </c>
      <c r="J610" s="153">
        <v>30.350999999999999</v>
      </c>
    </row>
    <row r="611" spans="1:10" x14ac:dyDescent="0.25">
      <c r="A611" s="152" t="s">
        <v>671</v>
      </c>
      <c r="B611" s="153">
        <v>143.958534650589</v>
      </c>
      <c r="C611" s="153">
        <v>304.98252492492998</v>
      </c>
      <c r="D611" s="153">
        <v>177.68199999999999</v>
      </c>
      <c r="E611" s="153">
        <v>293.19400000000002</v>
      </c>
      <c r="F611" s="153">
        <v>282.99700000000001</v>
      </c>
      <c r="G611" s="153">
        <v>233.387</v>
      </c>
      <c r="H611" s="153">
        <v>154.92699999999999</v>
      </c>
      <c r="I611" s="153">
        <v>75.599000000000004</v>
      </c>
      <c r="J611" s="153">
        <v>25.614000000000001</v>
      </c>
    </row>
    <row r="612" spans="1:10" x14ac:dyDescent="0.25">
      <c r="A612" s="152" t="s">
        <v>672</v>
      </c>
      <c r="B612" s="153">
        <v>140.327023861361</v>
      </c>
      <c r="C612" s="153">
        <v>352.21596078247097</v>
      </c>
      <c r="D612" s="153">
        <v>162.62799999999999</v>
      </c>
      <c r="E612" s="153">
        <v>273.28100000000001</v>
      </c>
      <c r="F612" s="153">
        <v>265.77199999999999</v>
      </c>
      <c r="G612" s="153">
        <v>221.304</v>
      </c>
      <c r="H612" s="153">
        <v>145.18799999999999</v>
      </c>
      <c r="I612" s="153">
        <v>65.605000000000004</v>
      </c>
      <c r="J612" s="153">
        <v>21.021999999999998</v>
      </c>
    </row>
    <row r="613" spans="1:10" x14ac:dyDescent="0.25">
      <c r="A613" s="152" t="s">
        <v>673</v>
      </c>
      <c r="B613" s="153">
        <v>137.596684379153</v>
      </c>
      <c r="C613" s="153">
        <v>398.962961884089</v>
      </c>
      <c r="D613" s="153">
        <v>151.13999999999999</v>
      </c>
      <c r="E613" s="153">
        <v>259.88099999999997</v>
      </c>
      <c r="F613" s="153">
        <v>256.58699999999999</v>
      </c>
      <c r="G613" s="153">
        <v>214.73699999999999</v>
      </c>
      <c r="H613" s="153">
        <v>139.82599999999999</v>
      </c>
      <c r="I613" s="153">
        <v>58.435000000000002</v>
      </c>
      <c r="J613" s="153">
        <v>17.794</v>
      </c>
    </row>
    <row r="614" spans="1:10" x14ac:dyDescent="0.25">
      <c r="A614" s="152" t="s">
        <v>674</v>
      </c>
      <c r="B614" s="153">
        <v>130.552383000627</v>
      </c>
      <c r="C614" s="153">
        <v>381.37086687315298</v>
      </c>
      <c r="D614" s="153">
        <v>130.721</v>
      </c>
      <c r="E614" s="153">
        <v>237.48500000000001</v>
      </c>
      <c r="F614" s="153">
        <v>255.608</v>
      </c>
      <c r="G614" s="153">
        <v>206.96600000000001</v>
      </c>
      <c r="H614" s="153">
        <v>138.012</v>
      </c>
      <c r="I614" s="153">
        <v>54.683999999999997</v>
      </c>
      <c r="J614" s="153">
        <v>18.123999999999999</v>
      </c>
    </row>
    <row r="615" spans="1:10" x14ac:dyDescent="0.25">
      <c r="A615" s="152" t="s">
        <v>675</v>
      </c>
      <c r="B615" s="153">
        <v>115.49777545830899</v>
      </c>
      <c r="C615" s="153">
        <v>353.41196266022502</v>
      </c>
      <c r="D615" s="153">
        <v>115.839</v>
      </c>
      <c r="E615" s="153">
        <v>218.77600000000001</v>
      </c>
      <c r="F615" s="153">
        <v>243.90700000000001</v>
      </c>
      <c r="G615" s="153">
        <v>193.45099999999999</v>
      </c>
      <c r="H615" s="153">
        <v>126.239</v>
      </c>
      <c r="I615" s="153">
        <v>48.723999999999997</v>
      </c>
      <c r="J615" s="153">
        <v>15.984</v>
      </c>
    </row>
    <row r="616" spans="1:10" x14ac:dyDescent="0.25">
      <c r="A616" s="152" t="s">
        <v>676</v>
      </c>
      <c r="B616" s="153">
        <v>101.10940511728001</v>
      </c>
      <c r="C616" s="153">
        <v>332.284115139525</v>
      </c>
      <c r="D616" s="153">
        <v>93.373999999999995</v>
      </c>
      <c r="E616" s="153">
        <v>193.858</v>
      </c>
      <c r="F616" s="153">
        <v>242.55099999999999</v>
      </c>
      <c r="G616" s="153">
        <v>183.78</v>
      </c>
      <c r="H616" s="153">
        <v>119.89400000000001</v>
      </c>
      <c r="I616" s="153">
        <v>42.801000000000002</v>
      </c>
      <c r="J616" s="153">
        <v>14.882</v>
      </c>
    </row>
    <row r="617" spans="1:10" x14ac:dyDescent="0.25">
      <c r="A617" s="152" t="s">
        <v>677</v>
      </c>
      <c r="B617" s="153">
        <v>88.644499454151202</v>
      </c>
      <c r="C617" s="153">
        <v>306.848266836741</v>
      </c>
      <c r="D617" s="153">
        <v>80.783000000000001</v>
      </c>
      <c r="E617" s="153">
        <v>175.82900000000001</v>
      </c>
      <c r="F617" s="153">
        <v>232.125</v>
      </c>
      <c r="G617" s="153">
        <v>172.804</v>
      </c>
      <c r="H617" s="153">
        <v>112.517</v>
      </c>
      <c r="I617" s="153">
        <v>38.676000000000002</v>
      </c>
      <c r="J617" s="153">
        <v>13.686</v>
      </c>
    </row>
    <row r="618" spans="1:10" x14ac:dyDescent="0.25">
      <c r="A618" s="152" t="s">
        <v>678</v>
      </c>
      <c r="B618" s="153">
        <v>77.284282421545797</v>
      </c>
      <c r="C618" s="153">
        <v>269.42033534686402</v>
      </c>
      <c r="D618" s="153">
        <v>70.051000000000002</v>
      </c>
      <c r="E618" s="153">
        <v>159.78800000000001</v>
      </c>
      <c r="F618" s="153">
        <v>222.03399999999999</v>
      </c>
      <c r="G618" s="153">
        <v>162.94499999999999</v>
      </c>
      <c r="H618" s="153">
        <v>105.752</v>
      </c>
      <c r="I618" s="153">
        <v>35.024999999999999</v>
      </c>
      <c r="J618" s="153">
        <v>12.505000000000001</v>
      </c>
    </row>
    <row r="619" spans="1:10" x14ac:dyDescent="0.25">
      <c r="A619" s="152" t="s">
        <v>679</v>
      </c>
      <c r="B619" s="153">
        <v>67.139322698382898</v>
      </c>
      <c r="C619" s="153">
        <v>235.716592680887</v>
      </c>
      <c r="D619" s="153">
        <v>61.000999999999998</v>
      </c>
      <c r="E619" s="153">
        <v>145.81</v>
      </c>
      <c r="F619" s="153">
        <v>212.654</v>
      </c>
      <c r="G619" s="153">
        <v>154.41300000000001</v>
      </c>
      <c r="H619" s="153">
        <v>99.771000000000001</v>
      </c>
      <c r="I619" s="153">
        <v>31.867000000000001</v>
      </c>
      <c r="J619" s="153">
        <v>11.384</v>
      </c>
    </row>
    <row r="620" spans="1:10" x14ac:dyDescent="0.25">
      <c r="A620" s="152" t="s">
        <v>680</v>
      </c>
      <c r="B620" s="153">
        <v>58.084056786267901</v>
      </c>
      <c r="C620" s="153">
        <v>206.140834645121</v>
      </c>
      <c r="D620" s="153">
        <v>53.457000000000001</v>
      </c>
      <c r="E620" s="153">
        <v>133.857</v>
      </c>
      <c r="F620" s="153">
        <v>204.44300000000001</v>
      </c>
      <c r="G620" s="153">
        <v>147.322</v>
      </c>
      <c r="H620" s="153">
        <v>94.661000000000001</v>
      </c>
      <c r="I620" s="153">
        <v>29.172000000000001</v>
      </c>
      <c r="J620" s="153">
        <v>10.348000000000001</v>
      </c>
    </row>
    <row r="621" spans="1:10" x14ac:dyDescent="0.25">
      <c r="A621" s="152" t="s">
        <v>681</v>
      </c>
      <c r="B621" s="153">
        <v>50.608455192691302</v>
      </c>
      <c r="C621" s="153">
        <v>181.524913230946</v>
      </c>
      <c r="D621" s="153">
        <v>47.015000000000001</v>
      </c>
      <c r="E621" s="153">
        <v>123.283</v>
      </c>
      <c r="F621" s="153">
        <v>196.715</v>
      </c>
      <c r="G621" s="153">
        <v>141.14099999999999</v>
      </c>
      <c r="H621" s="153">
        <v>90.072999999999993</v>
      </c>
      <c r="I621" s="153">
        <v>26.809000000000001</v>
      </c>
      <c r="J621" s="153">
        <v>9.3640000000000008</v>
      </c>
    </row>
    <row r="622" spans="1:10" x14ac:dyDescent="0.25">
      <c r="A622" s="152" t="s">
        <v>682</v>
      </c>
      <c r="B622" s="153">
        <v>44.810695941504299</v>
      </c>
      <c r="C622" s="153">
        <v>161.32850937443001</v>
      </c>
      <c r="D622" s="153">
        <v>41.603999999999999</v>
      </c>
      <c r="E622" s="153">
        <v>114.217</v>
      </c>
      <c r="F622" s="153">
        <v>189.96299999999999</v>
      </c>
      <c r="G622" s="153">
        <v>136.11000000000001</v>
      </c>
      <c r="H622" s="153">
        <v>86.165999999999997</v>
      </c>
      <c r="I622" s="153">
        <v>24.786000000000001</v>
      </c>
      <c r="J622" s="153">
        <v>8.4540000000000006</v>
      </c>
    </row>
    <row r="623" spans="1:10" x14ac:dyDescent="0.25">
      <c r="A623" s="152" t="s">
        <v>683</v>
      </c>
      <c r="B623" s="153">
        <v>45.318233316186699</v>
      </c>
      <c r="C623" s="153">
        <v>135.32641813925801</v>
      </c>
      <c r="D623" s="153">
        <v>50.374000000000002</v>
      </c>
      <c r="E623" s="153">
        <v>202.108</v>
      </c>
      <c r="F623" s="153">
        <v>206.095</v>
      </c>
      <c r="G623" s="153">
        <v>149.19800000000001</v>
      </c>
      <c r="H623" s="153">
        <v>87.311999999999998</v>
      </c>
      <c r="I623" s="153">
        <v>31.055</v>
      </c>
      <c r="J623" s="153">
        <v>2.8580000000000001</v>
      </c>
    </row>
    <row r="624" spans="1:10" x14ac:dyDescent="0.25">
      <c r="A624" s="152" t="s">
        <v>684</v>
      </c>
      <c r="B624" s="153">
        <v>37.811466474182701</v>
      </c>
      <c r="C624" s="153">
        <v>116.56029817612099</v>
      </c>
      <c r="D624" s="153">
        <v>57.92</v>
      </c>
      <c r="E624" s="153">
        <v>226.68799999999999</v>
      </c>
      <c r="F624" s="153">
        <v>222.518</v>
      </c>
      <c r="G624" s="153">
        <v>149.00800000000001</v>
      </c>
      <c r="H624" s="153">
        <v>87.897999999999996</v>
      </c>
      <c r="I624" s="153">
        <v>29.704999999999998</v>
      </c>
      <c r="J624" s="153">
        <v>2.6629999999999998</v>
      </c>
    </row>
    <row r="625" spans="1:10" x14ac:dyDescent="0.25">
      <c r="A625" s="152" t="s">
        <v>685</v>
      </c>
      <c r="B625" s="153">
        <v>30.7975910528688</v>
      </c>
      <c r="C625" s="153">
        <v>107.079919510916</v>
      </c>
      <c r="D625" s="153">
        <v>54.081000000000003</v>
      </c>
      <c r="E625" s="153">
        <v>223.607</v>
      </c>
      <c r="F625" s="153">
        <v>211.47900000000001</v>
      </c>
      <c r="G625" s="153">
        <v>140.28800000000001</v>
      </c>
      <c r="H625" s="153">
        <v>76.866</v>
      </c>
      <c r="I625" s="153">
        <v>26.533000000000001</v>
      </c>
      <c r="J625" s="153">
        <v>2.1459999999999999</v>
      </c>
    </row>
    <row r="626" spans="1:10" x14ac:dyDescent="0.25">
      <c r="A626" s="152" t="s">
        <v>686</v>
      </c>
      <c r="B626" s="153">
        <v>25.011513464699</v>
      </c>
      <c r="C626" s="153">
        <v>104.071344979613</v>
      </c>
      <c r="D626" s="153">
        <v>45.069000000000003</v>
      </c>
      <c r="E626" s="153">
        <v>159.66499999999999</v>
      </c>
      <c r="F626" s="153">
        <v>156.13</v>
      </c>
      <c r="G626" s="153">
        <v>93.948999999999998</v>
      </c>
      <c r="H626" s="153">
        <v>50.064999999999998</v>
      </c>
      <c r="I626" s="153">
        <v>15.723000000000001</v>
      </c>
      <c r="J626" s="153">
        <v>1.399</v>
      </c>
    </row>
    <row r="627" spans="1:10" x14ac:dyDescent="0.25">
      <c r="A627" s="152" t="s">
        <v>687</v>
      </c>
      <c r="B627" s="153">
        <v>19.963574158764501</v>
      </c>
      <c r="C627" s="153">
        <v>100.152208091761</v>
      </c>
      <c r="D627" s="153">
        <v>37.197000000000003</v>
      </c>
      <c r="E627" s="153">
        <v>119.383</v>
      </c>
      <c r="F627" s="153">
        <v>132.75299999999999</v>
      </c>
      <c r="G627" s="153">
        <v>70.013999999999996</v>
      </c>
      <c r="H627" s="153">
        <v>28.032</v>
      </c>
      <c r="I627" s="153">
        <v>7.319</v>
      </c>
      <c r="J627" s="153">
        <v>0.502</v>
      </c>
    </row>
    <row r="628" spans="1:10" x14ac:dyDescent="0.25">
      <c r="A628" s="152" t="s">
        <v>688</v>
      </c>
      <c r="B628" s="153">
        <v>15.1970604174827</v>
      </c>
      <c r="C628" s="153">
        <v>91.689399727838506</v>
      </c>
      <c r="D628" s="153">
        <v>30.206</v>
      </c>
      <c r="E628" s="153">
        <v>101.654</v>
      </c>
      <c r="F628" s="153">
        <v>125.694</v>
      </c>
      <c r="G628" s="153">
        <v>65.486999999999995</v>
      </c>
      <c r="H628" s="153">
        <v>19.788</v>
      </c>
      <c r="I628" s="153">
        <v>3.7210000000000001</v>
      </c>
      <c r="J628" s="153">
        <v>0.25</v>
      </c>
    </row>
    <row r="629" spans="1:10" x14ac:dyDescent="0.25">
      <c r="A629" s="152" t="s">
        <v>689</v>
      </c>
      <c r="B629" s="153">
        <v>11.2059836349351</v>
      </c>
      <c r="C629" s="153">
        <v>81.495745746971295</v>
      </c>
      <c r="D629" s="153">
        <v>24.885999999999999</v>
      </c>
      <c r="E629" s="153">
        <v>88.837000000000003</v>
      </c>
      <c r="F629" s="153">
        <v>121.249</v>
      </c>
      <c r="G629" s="153">
        <v>68.614999999999995</v>
      </c>
      <c r="H629" s="153">
        <v>20.033000000000001</v>
      </c>
      <c r="I629" s="153">
        <v>3.0230000000000001</v>
      </c>
      <c r="J629" s="153">
        <v>0.157</v>
      </c>
    </row>
    <row r="630" spans="1:10" x14ac:dyDescent="0.25">
      <c r="A630" s="152" t="s">
        <v>690</v>
      </c>
      <c r="B630" s="153">
        <v>9.1800165527482491</v>
      </c>
      <c r="C630" s="153">
        <v>74.015642726414399</v>
      </c>
      <c r="D630" s="153">
        <v>23.245000000000001</v>
      </c>
      <c r="E630" s="153">
        <v>78.227000000000004</v>
      </c>
      <c r="F630" s="153">
        <v>118.75</v>
      </c>
      <c r="G630" s="153">
        <v>75.412000000000006</v>
      </c>
      <c r="H630" s="153">
        <v>24.004000000000001</v>
      </c>
      <c r="I630" s="153">
        <v>3.4260000000000002</v>
      </c>
      <c r="J630" s="153">
        <v>0.13600000000000001</v>
      </c>
    </row>
    <row r="631" spans="1:10" x14ac:dyDescent="0.25">
      <c r="A631" s="152" t="s">
        <v>691</v>
      </c>
      <c r="B631" s="153">
        <v>7.6259423622671001</v>
      </c>
      <c r="C631" s="153">
        <v>68.389821942083699</v>
      </c>
      <c r="D631" s="153">
        <v>25.138999999999999</v>
      </c>
      <c r="E631" s="153">
        <v>75.759</v>
      </c>
      <c r="F631" s="153">
        <v>118.587</v>
      </c>
      <c r="G631" s="153">
        <v>85.543000000000006</v>
      </c>
      <c r="H631" s="153">
        <v>29.317</v>
      </c>
      <c r="I631" s="153">
        <v>4.3090000000000002</v>
      </c>
      <c r="J631" s="153">
        <v>0.14599999999999999</v>
      </c>
    </row>
    <row r="632" spans="1:10" x14ac:dyDescent="0.25">
      <c r="A632" s="152" t="s">
        <v>692</v>
      </c>
      <c r="B632" s="153">
        <v>6.5609728536137899</v>
      </c>
      <c r="C632" s="153">
        <v>63.993190027882797</v>
      </c>
      <c r="D632" s="153">
        <v>20.109000000000002</v>
      </c>
      <c r="E632" s="153">
        <v>64.41</v>
      </c>
      <c r="F632" s="153">
        <v>104.09399999999999</v>
      </c>
      <c r="G632" s="153">
        <v>85.59</v>
      </c>
      <c r="H632" s="153">
        <v>32.729999999999997</v>
      </c>
      <c r="I632" s="153">
        <v>5.258</v>
      </c>
      <c r="J632" s="153">
        <v>0.20899999999999999</v>
      </c>
    </row>
    <row r="633" spans="1:10" x14ac:dyDescent="0.25">
      <c r="A633" s="152" t="s">
        <v>693</v>
      </c>
      <c r="B633" s="153">
        <v>6.1332269853897596</v>
      </c>
      <c r="C633" s="153">
        <v>59.0653796611956</v>
      </c>
      <c r="D633" s="153">
        <v>14.401999999999999</v>
      </c>
      <c r="E633" s="153">
        <v>52.393000000000001</v>
      </c>
      <c r="F633" s="153">
        <v>98.025000000000006</v>
      </c>
      <c r="G633" s="153">
        <v>93.143000000000001</v>
      </c>
      <c r="H633" s="153">
        <v>38.475999999999999</v>
      </c>
      <c r="I633" s="153">
        <v>6.4580000000000002</v>
      </c>
      <c r="J633" s="153">
        <v>0.30299999999999999</v>
      </c>
    </row>
    <row r="634" spans="1:10" x14ac:dyDescent="0.25">
      <c r="A634" s="152" t="s">
        <v>694</v>
      </c>
      <c r="B634" s="153">
        <v>5.8935097071396401</v>
      </c>
      <c r="C634" s="153">
        <v>55.808167664005097</v>
      </c>
      <c r="D634" s="153">
        <v>13.94</v>
      </c>
      <c r="E634" s="153">
        <v>51.67</v>
      </c>
      <c r="F634" s="153">
        <v>99.445999999999998</v>
      </c>
      <c r="G634" s="153">
        <v>104.715</v>
      </c>
      <c r="H634" s="153">
        <v>48.856000000000002</v>
      </c>
      <c r="I634" s="153">
        <v>8.18</v>
      </c>
      <c r="J634" s="153">
        <v>0.39300000000000002</v>
      </c>
    </row>
    <row r="635" spans="1:10" x14ac:dyDescent="0.25">
      <c r="A635" s="152" t="s">
        <v>695</v>
      </c>
      <c r="B635" s="153">
        <v>5.3909803896096102</v>
      </c>
      <c r="C635" s="153">
        <v>51.1229717336562</v>
      </c>
      <c r="D635" s="153">
        <v>11.334</v>
      </c>
      <c r="E635" s="153">
        <v>43.985999999999997</v>
      </c>
      <c r="F635" s="153">
        <v>95.826999999999998</v>
      </c>
      <c r="G635" s="153">
        <v>107.51600000000001</v>
      </c>
      <c r="H635" s="153">
        <v>52.84</v>
      </c>
      <c r="I635" s="153">
        <v>10.045999999999999</v>
      </c>
      <c r="J635" s="153">
        <v>0.45100000000000001</v>
      </c>
    </row>
    <row r="636" spans="1:10" x14ac:dyDescent="0.25">
      <c r="A636" s="152" t="s">
        <v>696</v>
      </c>
      <c r="B636" s="153">
        <v>4.6105979677872897</v>
      </c>
      <c r="C636" s="153">
        <v>47.994226886126</v>
      </c>
      <c r="D636" s="153">
        <v>8.2070000000000007</v>
      </c>
      <c r="E636" s="153">
        <v>34.246000000000002</v>
      </c>
      <c r="F636" s="153">
        <v>85.311999999999998</v>
      </c>
      <c r="G636" s="153">
        <v>109.797</v>
      </c>
      <c r="H636" s="153">
        <v>61.540999999999997</v>
      </c>
      <c r="I636" s="153">
        <v>12.994</v>
      </c>
      <c r="J636" s="153">
        <v>0.56299999999999994</v>
      </c>
    </row>
    <row r="637" spans="1:10" x14ac:dyDescent="0.25">
      <c r="A637" s="152" t="s">
        <v>697</v>
      </c>
      <c r="B637" s="153">
        <v>4.0168361999171101</v>
      </c>
      <c r="C637" s="153">
        <v>44.802714632823303</v>
      </c>
      <c r="D637" s="153">
        <v>7.3120000000000003</v>
      </c>
      <c r="E637" s="153">
        <v>31.414000000000001</v>
      </c>
      <c r="F637" s="153">
        <v>82.275000000000006</v>
      </c>
      <c r="G637" s="153">
        <v>110.666</v>
      </c>
      <c r="H637" s="153">
        <v>64.616</v>
      </c>
      <c r="I637" s="153">
        <v>14.111000000000001</v>
      </c>
      <c r="J637" s="153">
        <v>0.60599999999999998</v>
      </c>
    </row>
    <row r="638" spans="1:10" x14ac:dyDescent="0.25">
      <c r="A638" s="152" t="s">
        <v>698</v>
      </c>
      <c r="B638" s="153">
        <v>3.55793293529105</v>
      </c>
      <c r="C638" s="153">
        <v>41.772319330230999</v>
      </c>
      <c r="D638" s="153">
        <v>6.7220000000000004</v>
      </c>
      <c r="E638" s="153">
        <v>30.047999999999998</v>
      </c>
      <c r="F638" s="153">
        <v>81.78</v>
      </c>
      <c r="G638" s="153">
        <v>113.318</v>
      </c>
      <c r="H638" s="153">
        <v>67.694999999999993</v>
      </c>
      <c r="I638" s="153">
        <v>15.090999999999999</v>
      </c>
      <c r="J638" s="153">
        <v>0.64600000000000002</v>
      </c>
    </row>
    <row r="639" spans="1:10" x14ac:dyDescent="0.25">
      <c r="A639" s="152" t="s">
        <v>699</v>
      </c>
      <c r="B639" s="153">
        <v>3.1989968323649101</v>
      </c>
      <c r="C639" s="153">
        <v>38.829084249758601</v>
      </c>
      <c r="D639" s="153">
        <v>6.4009999999999998</v>
      </c>
      <c r="E639" s="153">
        <v>29.425999999999998</v>
      </c>
      <c r="F639" s="153">
        <v>82.23</v>
      </c>
      <c r="G639" s="153">
        <v>115.581</v>
      </c>
      <c r="H639" s="153">
        <v>69.492000000000004</v>
      </c>
      <c r="I639" s="153">
        <v>15.602</v>
      </c>
      <c r="J639" s="153">
        <v>0.66800000000000004</v>
      </c>
    </row>
    <row r="640" spans="1:10" x14ac:dyDescent="0.25">
      <c r="A640" s="152" t="s">
        <v>700</v>
      </c>
      <c r="B640" s="153">
        <v>2.8976375995170001</v>
      </c>
      <c r="C640" s="153">
        <v>36.141596603807201</v>
      </c>
      <c r="D640" s="153">
        <v>6.1929999999999996</v>
      </c>
      <c r="E640" s="153">
        <v>29.62</v>
      </c>
      <c r="F640" s="153">
        <v>83.956999999999994</v>
      </c>
      <c r="G640" s="153">
        <v>117.919</v>
      </c>
      <c r="H640" s="153">
        <v>70.2</v>
      </c>
      <c r="I640" s="153">
        <v>15.66</v>
      </c>
      <c r="J640" s="153">
        <v>0.67100000000000004</v>
      </c>
    </row>
    <row r="641" spans="1:10" x14ac:dyDescent="0.25">
      <c r="A641" s="152" t="s">
        <v>701</v>
      </c>
      <c r="B641" s="153">
        <v>2.6222388072825198</v>
      </c>
      <c r="C641" s="153">
        <v>33.3765428578917</v>
      </c>
      <c r="D641" s="153">
        <v>6.2789999999999999</v>
      </c>
      <c r="E641" s="153">
        <v>30.033999999999999</v>
      </c>
      <c r="F641" s="153">
        <v>85.117000000000004</v>
      </c>
      <c r="G641" s="153">
        <v>119.57599999999999</v>
      </c>
      <c r="H641" s="153">
        <v>71.174999999999997</v>
      </c>
      <c r="I641" s="153">
        <v>15.879</v>
      </c>
      <c r="J641" s="153">
        <v>0.68</v>
      </c>
    </row>
    <row r="642" spans="1:10" x14ac:dyDescent="0.25">
      <c r="A642" s="152" t="s">
        <v>702</v>
      </c>
      <c r="B642" s="153">
        <v>2.4151599513797501</v>
      </c>
      <c r="C642" s="153">
        <v>30.844049456673499</v>
      </c>
      <c r="D642" s="153">
        <v>6.3609999999999998</v>
      </c>
      <c r="E642" s="153">
        <v>30.423999999999999</v>
      </c>
      <c r="F642" s="153">
        <v>86.236000000000004</v>
      </c>
      <c r="G642" s="153">
        <v>121.119</v>
      </c>
      <c r="H642" s="153">
        <v>72.105999999999995</v>
      </c>
      <c r="I642" s="153">
        <v>16.085000000000001</v>
      </c>
      <c r="J642" s="153">
        <v>0.68899999999999995</v>
      </c>
    </row>
    <row r="643" spans="1:10" x14ac:dyDescent="0.25">
      <c r="A643" s="152" t="s">
        <v>3766</v>
      </c>
      <c r="B643" s="153">
        <v>340.77174777873398</v>
      </c>
      <c r="C643" s="153">
        <v>498.77351035938</v>
      </c>
      <c r="D643" s="153">
        <v>162.28100000000001</v>
      </c>
      <c r="E643" s="153">
        <v>262.34100000000001</v>
      </c>
      <c r="F643" s="153">
        <v>236.96700000000001</v>
      </c>
      <c r="G643" s="153">
        <v>197.25200000000001</v>
      </c>
      <c r="H643" s="153">
        <v>128.30199999999999</v>
      </c>
      <c r="I643" s="153">
        <v>73.584000000000003</v>
      </c>
      <c r="J643" s="153">
        <v>42.472999999999999</v>
      </c>
    </row>
    <row r="644" spans="1:10" x14ac:dyDescent="0.25">
      <c r="A644" s="152" t="s">
        <v>3767</v>
      </c>
      <c r="B644" s="153">
        <v>317.76315394467298</v>
      </c>
      <c r="C644" s="153">
        <v>473.87793353924502</v>
      </c>
      <c r="D644" s="153">
        <v>169.16499999999999</v>
      </c>
      <c r="E644" s="153">
        <v>273.47000000000003</v>
      </c>
      <c r="F644" s="153">
        <v>247.02</v>
      </c>
      <c r="G644" s="153">
        <v>205.62</v>
      </c>
      <c r="H644" s="153">
        <v>133.745</v>
      </c>
      <c r="I644" s="153">
        <v>76.704999999999998</v>
      </c>
      <c r="J644" s="153">
        <v>44.274999999999999</v>
      </c>
    </row>
    <row r="645" spans="1:10" x14ac:dyDescent="0.25">
      <c r="A645" s="152" t="s">
        <v>3768</v>
      </c>
      <c r="B645" s="153">
        <v>295.67236894332001</v>
      </c>
      <c r="C645" s="153">
        <v>449.41013104086397</v>
      </c>
      <c r="D645" s="153">
        <v>173.578</v>
      </c>
      <c r="E645" s="153">
        <v>280.60399999999998</v>
      </c>
      <c r="F645" s="153">
        <v>253.464</v>
      </c>
      <c r="G645" s="153">
        <v>210.98400000000001</v>
      </c>
      <c r="H645" s="153">
        <v>137.23400000000001</v>
      </c>
      <c r="I645" s="153">
        <v>78.706000000000003</v>
      </c>
      <c r="J645" s="153">
        <v>45.43</v>
      </c>
    </row>
    <row r="646" spans="1:10" x14ac:dyDescent="0.25">
      <c r="A646" s="152" t="s">
        <v>3769</v>
      </c>
      <c r="B646" s="153">
        <v>269.36830311100402</v>
      </c>
      <c r="C646" s="153">
        <v>419.55116017944698</v>
      </c>
      <c r="D646" s="153">
        <v>175.04900000000001</v>
      </c>
      <c r="E646" s="153">
        <v>282.98200000000003</v>
      </c>
      <c r="F646" s="153">
        <v>255.61199999999999</v>
      </c>
      <c r="G646" s="153">
        <v>212.77199999999999</v>
      </c>
      <c r="H646" s="153">
        <v>138.39699999999999</v>
      </c>
      <c r="I646" s="153">
        <v>79.373000000000005</v>
      </c>
      <c r="J646" s="153">
        <v>45.814999999999998</v>
      </c>
    </row>
    <row r="647" spans="1:10" x14ac:dyDescent="0.25">
      <c r="A647" s="152" t="s">
        <v>3770</v>
      </c>
      <c r="B647" s="153">
        <v>233.75900198454499</v>
      </c>
      <c r="C647" s="153">
        <v>377.326894510979</v>
      </c>
      <c r="D647" s="153">
        <v>175.04900000000001</v>
      </c>
      <c r="E647" s="153">
        <v>282.98200000000003</v>
      </c>
      <c r="F647" s="153">
        <v>255.61199999999999</v>
      </c>
      <c r="G647" s="153">
        <v>212.77199999999999</v>
      </c>
      <c r="H647" s="153">
        <v>138.39699999999999</v>
      </c>
      <c r="I647" s="153">
        <v>79.373000000000005</v>
      </c>
      <c r="J647" s="153">
        <v>45.814999999999998</v>
      </c>
    </row>
    <row r="648" spans="1:10" x14ac:dyDescent="0.25">
      <c r="A648" s="152" t="s">
        <v>3771</v>
      </c>
      <c r="B648" s="153">
        <v>200.14231180014599</v>
      </c>
      <c r="C648" s="153">
        <v>339.366666003837</v>
      </c>
      <c r="D648" s="153">
        <v>171.12200000000001</v>
      </c>
      <c r="E648" s="153">
        <v>279.17399999999998</v>
      </c>
      <c r="F648" s="153">
        <v>254.779</v>
      </c>
      <c r="G648" s="153">
        <v>213.12899999999999</v>
      </c>
      <c r="H648" s="153">
        <v>141.01499999999999</v>
      </c>
      <c r="I648" s="153">
        <v>80.92</v>
      </c>
      <c r="J648" s="153">
        <v>49.860999999999997</v>
      </c>
    </row>
    <row r="649" spans="1:10" x14ac:dyDescent="0.25">
      <c r="A649" s="152" t="s">
        <v>3772</v>
      </c>
      <c r="B649" s="153">
        <v>182.63187049912401</v>
      </c>
      <c r="C649" s="153">
        <v>318.468953915253</v>
      </c>
      <c r="D649" s="153">
        <v>164.339</v>
      </c>
      <c r="E649" s="153">
        <v>272.98599999999999</v>
      </c>
      <c r="F649" s="153">
        <v>253.47</v>
      </c>
      <c r="G649" s="153">
        <v>213.72399999999999</v>
      </c>
      <c r="H649" s="153">
        <v>145.29900000000001</v>
      </c>
      <c r="I649" s="153">
        <v>83.537999999999997</v>
      </c>
      <c r="J649" s="153">
        <v>56.643999999999998</v>
      </c>
    </row>
    <row r="650" spans="1:10" x14ac:dyDescent="0.25">
      <c r="A650" s="152" t="s">
        <v>3773</v>
      </c>
      <c r="B650" s="153">
        <v>179.37926270187799</v>
      </c>
      <c r="C650" s="153">
        <v>324.50429127527201</v>
      </c>
      <c r="D650" s="153">
        <v>156.35</v>
      </c>
      <c r="E650" s="153">
        <v>264.43799999999999</v>
      </c>
      <c r="F650" s="153">
        <v>250.16</v>
      </c>
      <c r="G650" s="153">
        <v>212.518</v>
      </c>
      <c r="H650" s="153">
        <v>148.32599999999999</v>
      </c>
      <c r="I650" s="153">
        <v>85.313999999999993</v>
      </c>
      <c r="J650" s="153">
        <v>62.893999999999998</v>
      </c>
    </row>
    <row r="651" spans="1:10" x14ac:dyDescent="0.25">
      <c r="A651" s="152" t="s">
        <v>3774</v>
      </c>
      <c r="B651" s="153">
        <v>182.32772363625801</v>
      </c>
      <c r="C651" s="153">
        <v>366.734922759803</v>
      </c>
      <c r="D651" s="153">
        <v>143.39699999999999</v>
      </c>
      <c r="E651" s="153">
        <v>247.244</v>
      </c>
      <c r="F651" s="153">
        <v>238.54300000000001</v>
      </c>
      <c r="G651" s="153">
        <v>203.965</v>
      </c>
      <c r="H651" s="153">
        <v>145.99600000000001</v>
      </c>
      <c r="I651" s="153">
        <v>84.185000000000002</v>
      </c>
      <c r="J651" s="153">
        <v>66.67</v>
      </c>
    </row>
    <row r="652" spans="1:10" x14ac:dyDescent="0.25">
      <c r="A652" s="152" t="s">
        <v>3775</v>
      </c>
      <c r="B652" s="153">
        <v>185.02750219707099</v>
      </c>
      <c r="C652" s="153">
        <v>440.38814592322802</v>
      </c>
      <c r="D652" s="153">
        <v>134.4</v>
      </c>
      <c r="E652" s="153">
        <v>236.55799999999999</v>
      </c>
      <c r="F652" s="153">
        <v>232.791</v>
      </c>
      <c r="G652" s="153">
        <v>200.548</v>
      </c>
      <c r="H652" s="153">
        <v>147.143</v>
      </c>
      <c r="I652" s="153">
        <v>84.983000000000004</v>
      </c>
      <c r="J652" s="153">
        <v>71.576999999999998</v>
      </c>
    </row>
    <row r="653" spans="1:10" x14ac:dyDescent="0.25">
      <c r="A653" s="152" t="s">
        <v>3776</v>
      </c>
      <c r="B653" s="153">
        <v>183.726691909029</v>
      </c>
      <c r="C653" s="153">
        <v>496.01370655095201</v>
      </c>
      <c r="D653" s="153">
        <v>122.536</v>
      </c>
      <c r="E653" s="153">
        <v>220.798</v>
      </c>
      <c r="F653" s="153">
        <v>221.64599999999999</v>
      </c>
      <c r="G653" s="153">
        <v>192.39</v>
      </c>
      <c r="H653" s="153">
        <v>144.584</v>
      </c>
      <c r="I653" s="153">
        <v>83.528000000000006</v>
      </c>
      <c r="J653" s="153">
        <v>74.518000000000001</v>
      </c>
    </row>
    <row r="654" spans="1:10" x14ac:dyDescent="0.25">
      <c r="A654" s="152" t="s">
        <v>3777</v>
      </c>
      <c r="B654" s="153">
        <v>172.599557061409</v>
      </c>
      <c r="C654" s="153">
        <v>465.08241527673101</v>
      </c>
      <c r="D654" s="153">
        <v>106.623</v>
      </c>
      <c r="E654" s="153">
        <v>196.768</v>
      </c>
      <c r="F654" s="153">
        <v>201.614</v>
      </c>
      <c r="G654" s="153">
        <v>176.41300000000001</v>
      </c>
      <c r="H654" s="153">
        <v>135.702</v>
      </c>
      <c r="I654" s="153">
        <v>78.513000000000005</v>
      </c>
      <c r="J654" s="153">
        <v>73.667000000000002</v>
      </c>
    </row>
    <row r="655" spans="1:10" x14ac:dyDescent="0.25">
      <c r="A655" s="152" t="s">
        <v>3778</v>
      </c>
      <c r="B655" s="153">
        <v>150.72663309488999</v>
      </c>
      <c r="C655" s="153">
        <v>412.15702933731001</v>
      </c>
      <c r="D655" s="153">
        <v>98.334000000000003</v>
      </c>
      <c r="E655" s="153">
        <v>191.2</v>
      </c>
      <c r="F655" s="153">
        <v>202.136</v>
      </c>
      <c r="G655" s="153">
        <v>161.12700000000001</v>
      </c>
      <c r="H655" s="153">
        <v>113.151</v>
      </c>
      <c r="I655" s="153">
        <v>60.94</v>
      </c>
      <c r="J655" s="153">
        <v>55.031999999999996</v>
      </c>
    </row>
    <row r="656" spans="1:10" x14ac:dyDescent="0.25">
      <c r="A656" s="152" t="s">
        <v>3999</v>
      </c>
      <c r="B656" s="153">
        <v>133.27727671908801</v>
      </c>
      <c r="C656" s="153">
        <v>336.77634084444202</v>
      </c>
      <c r="D656" s="153">
        <v>85.542000000000002</v>
      </c>
      <c r="E656" s="153">
        <v>179.631</v>
      </c>
      <c r="F656" s="153">
        <v>199.96600000000001</v>
      </c>
      <c r="G656" s="153">
        <v>148.17099999999999</v>
      </c>
      <c r="H656" s="153">
        <v>97.388999999999996</v>
      </c>
      <c r="I656" s="153">
        <v>48.765999999999998</v>
      </c>
      <c r="J656" s="153">
        <v>43.674999999999997</v>
      </c>
    </row>
    <row r="657" spans="1:10" x14ac:dyDescent="0.25">
      <c r="A657" s="152" t="s">
        <v>4000</v>
      </c>
      <c r="B657" s="153">
        <v>117.62383786959001</v>
      </c>
      <c r="C657" s="153">
        <v>297.71536481163702</v>
      </c>
      <c r="D657" s="153">
        <v>75.787000000000006</v>
      </c>
      <c r="E657" s="153">
        <v>165.52</v>
      </c>
      <c r="F657" s="153">
        <v>189.16800000000001</v>
      </c>
      <c r="G657" s="153">
        <v>136.28</v>
      </c>
      <c r="H657" s="153">
        <v>86.783000000000001</v>
      </c>
      <c r="I657" s="153">
        <v>41.832999999999998</v>
      </c>
      <c r="J657" s="153">
        <v>36.728999999999999</v>
      </c>
    </row>
    <row r="658" spans="1:10" x14ac:dyDescent="0.25">
      <c r="A658" s="152" t="s">
        <v>4001</v>
      </c>
      <c r="B658" s="153">
        <v>102.139079939677</v>
      </c>
      <c r="C658" s="153">
        <v>259.317337702592</v>
      </c>
      <c r="D658" s="153">
        <v>67.096999999999994</v>
      </c>
      <c r="E658" s="153">
        <v>152.5</v>
      </c>
      <c r="F658" s="153">
        <v>179.02</v>
      </c>
      <c r="G658" s="153">
        <v>126.068</v>
      </c>
      <c r="H658" s="153">
        <v>77.858999999999995</v>
      </c>
      <c r="I658" s="153">
        <v>36.085999999999999</v>
      </c>
      <c r="J658" s="153">
        <v>30.73</v>
      </c>
    </row>
    <row r="659" spans="1:10" x14ac:dyDescent="0.25">
      <c r="A659" s="152" t="s">
        <v>4002</v>
      </c>
      <c r="B659" s="153">
        <v>86.199634468933795</v>
      </c>
      <c r="C659" s="153">
        <v>224.566744710775</v>
      </c>
      <c r="D659" s="153">
        <v>59.61</v>
      </c>
      <c r="E659" s="153">
        <v>141.084</v>
      </c>
      <c r="F659" s="153">
        <v>170.21799999999999</v>
      </c>
      <c r="G659" s="153">
        <v>117.783</v>
      </c>
      <c r="H659" s="153">
        <v>70.632000000000005</v>
      </c>
      <c r="I659" s="153">
        <v>31.42</v>
      </c>
      <c r="J659" s="153">
        <v>25.693000000000001</v>
      </c>
    </row>
    <row r="660" spans="1:10" x14ac:dyDescent="0.25">
      <c r="A660" s="152" t="s">
        <v>4003</v>
      </c>
      <c r="B660" s="153">
        <v>71.940166317798798</v>
      </c>
      <c r="C660" s="153">
        <v>194.261613524392</v>
      </c>
      <c r="D660" s="153">
        <v>53.341999999999999</v>
      </c>
      <c r="E660" s="153">
        <v>131.56800000000001</v>
      </c>
      <c r="F660" s="153">
        <v>163.23400000000001</v>
      </c>
      <c r="G660" s="153">
        <v>111.58</v>
      </c>
      <c r="H660" s="153">
        <v>65.040999999999997</v>
      </c>
      <c r="I660" s="153">
        <v>27.751000000000001</v>
      </c>
      <c r="J660" s="153">
        <v>21.544</v>
      </c>
    </row>
    <row r="661" spans="1:10" x14ac:dyDescent="0.25">
      <c r="A661" s="152" t="s">
        <v>4004</v>
      </c>
      <c r="B661" s="153">
        <v>59.459718540325198</v>
      </c>
      <c r="C661" s="153">
        <v>167.02218989646801</v>
      </c>
      <c r="D661" s="153">
        <v>47.945999999999998</v>
      </c>
      <c r="E661" s="153">
        <v>123.35</v>
      </c>
      <c r="F661" s="153">
        <v>157.488</v>
      </c>
      <c r="G661" s="153">
        <v>106.879</v>
      </c>
      <c r="H661" s="153">
        <v>60.631999999999998</v>
      </c>
      <c r="I661" s="153">
        <v>24.773</v>
      </c>
      <c r="J661" s="153">
        <v>18.071999999999999</v>
      </c>
    </row>
    <row r="662" spans="1:10" x14ac:dyDescent="0.25">
      <c r="A662" s="152" t="s">
        <v>4005</v>
      </c>
      <c r="B662" s="153">
        <v>49.912327827572597</v>
      </c>
      <c r="C662" s="153">
        <v>144.01762891938401</v>
      </c>
      <c r="D662" s="153">
        <v>43.262999999999998</v>
      </c>
      <c r="E662" s="153">
        <v>116.173</v>
      </c>
      <c r="F662" s="153">
        <v>152.828</v>
      </c>
      <c r="G662" s="153">
        <v>103.44</v>
      </c>
      <c r="H662" s="153">
        <v>57.174999999999997</v>
      </c>
      <c r="I662" s="153">
        <v>22.334</v>
      </c>
      <c r="J662" s="153">
        <v>15.147</v>
      </c>
    </row>
    <row r="663" spans="1:10" x14ac:dyDescent="0.25">
      <c r="A663" s="152" t="s">
        <v>703</v>
      </c>
      <c r="B663" s="153">
        <v>312.30593242951198</v>
      </c>
      <c r="C663" s="153">
        <v>452.76371709159503</v>
      </c>
      <c r="D663" s="153">
        <v>191.54</v>
      </c>
      <c r="E663" s="153">
        <v>274.012</v>
      </c>
      <c r="F663" s="153">
        <v>268.88799999999998</v>
      </c>
      <c r="G663" s="153">
        <v>234.97200000000001</v>
      </c>
      <c r="H663" s="153">
        <v>168.726</v>
      </c>
      <c r="I663" s="153">
        <v>68.563999999999993</v>
      </c>
      <c r="J663" s="153">
        <v>13.298</v>
      </c>
    </row>
    <row r="664" spans="1:10" x14ac:dyDescent="0.25">
      <c r="A664" s="152" t="s">
        <v>704</v>
      </c>
      <c r="B664" s="153">
        <v>298.29842835853799</v>
      </c>
      <c r="C664" s="153">
        <v>443.50407709771599</v>
      </c>
      <c r="D664" s="153">
        <v>194.68</v>
      </c>
      <c r="E664" s="153">
        <v>278.50400000000002</v>
      </c>
      <c r="F664" s="153">
        <v>273.29599999999999</v>
      </c>
      <c r="G664" s="153">
        <v>238.82400000000001</v>
      </c>
      <c r="H664" s="153">
        <v>171.49199999999999</v>
      </c>
      <c r="I664" s="153">
        <v>69.688000000000002</v>
      </c>
      <c r="J664" s="153">
        <v>13.516</v>
      </c>
    </row>
    <row r="665" spans="1:10" x14ac:dyDescent="0.25">
      <c r="A665" s="152" t="s">
        <v>705</v>
      </c>
      <c r="B665" s="153">
        <v>284.15491302446497</v>
      </c>
      <c r="C665" s="153">
        <v>433.86223352342603</v>
      </c>
      <c r="D665" s="153">
        <v>197.82</v>
      </c>
      <c r="E665" s="153">
        <v>282.99599999999998</v>
      </c>
      <c r="F665" s="153">
        <v>277.70400000000001</v>
      </c>
      <c r="G665" s="153">
        <v>242.67599999999999</v>
      </c>
      <c r="H665" s="153">
        <v>174.25800000000001</v>
      </c>
      <c r="I665" s="153">
        <v>70.811999999999998</v>
      </c>
      <c r="J665" s="153">
        <v>13.734</v>
      </c>
    </row>
    <row r="666" spans="1:10" x14ac:dyDescent="0.25">
      <c r="A666" s="152" t="s">
        <v>706</v>
      </c>
      <c r="B666" s="153">
        <v>269.39777431650703</v>
      </c>
      <c r="C666" s="153">
        <v>423.62769735496801</v>
      </c>
      <c r="D666" s="153">
        <v>200.96</v>
      </c>
      <c r="E666" s="153">
        <v>287.488</v>
      </c>
      <c r="F666" s="153">
        <v>282.11200000000002</v>
      </c>
      <c r="G666" s="153">
        <v>246.52799999999999</v>
      </c>
      <c r="H666" s="153">
        <v>177.024</v>
      </c>
      <c r="I666" s="153">
        <v>71.936000000000007</v>
      </c>
      <c r="J666" s="153">
        <v>13.952</v>
      </c>
    </row>
    <row r="667" spans="1:10" x14ac:dyDescent="0.25">
      <c r="A667" s="152" t="s">
        <v>707</v>
      </c>
      <c r="B667" s="153">
        <v>246.555101862301</v>
      </c>
      <c r="C667" s="153">
        <v>398.461233113677</v>
      </c>
      <c r="D667" s="153">
        <v>209.46899999999999</v>
      </c>
      <c r="E667" s="153">
        <v>299.66199999999998</v>
      </c>
      <c r="F667" s="153">
        <v>294.05700000000002</v>
      </c>
      <c r="G667" s="153">
        <v>256.96699999999998</v>
      </c>
      <c r="H667" s="153">
        <v>184.52</v>
      </c>
      <c r="I667" s="153">
        <v>74.981999999999999</v>
      </c>
      <c r="J667" s="153">
        <v>14.542999999999999</v>
      </c>
    </row>
    <row r="668" spans="1:10" x14ac:dyDescent="0.25">
      <c r="A668" s="152" t="s">
        <v>708</v>
      </c>
      <c r="B668" s="153">
        <v>232.75194002521499</v>
      </c>
      <c r="C668" s="153">
        <v>386.485232544018</v>
      </c>
      <c r="D668" s="153">
        <v>215.84399999999999</v>
      </c>
      <c r="E668" s="153">
        <v>308.77999999999997</v>
      </c>
      <c r="F668" s="153">
        <v>303.00599999999997</v>
      </c>
      <c r="G668" s="153">
        <v>264.786</v>
      </c>
      <c r="H668" s="153">
        <v>190.13499999999999</v>
      </c>
      <c r="I668" s="153">
        <v>77.263999999999996</v>
      </c>
      <c r="J668" s="153">
        <v>14.984999999999999</v>
      </c>
    </row>
    <row r="669" spans="1:10" x14ac:dyDescent="0.25">
      <c r="A669" s="152" t="s">
        <v>709</v>
      </c>
      <c r="B669" s="153">
        <v>219.87121458590201</v>
      </c>
      <c r="C669" s="153">
        <v>371.15025724415898</v>
      </c>
      <c r="D669" s="153">
        <v>218.006</v>
      </c>
      <c r="E669" s="153">
        <v>318.07299999999998</v>
      </c>
      <c r="F669" s="153">
        <v>311.03500000000003</v>
      </c>
      <c r="G669" s="153">
        <v>274.16199999999998</v>
      </c>
      <c r="H669" s="153">
        <v>192.53200000000001</v>
      </c>
      <c r="I669" s="153">
        <v>77.688000000000002</v>
      </c>
      <c r="J669" s="153">
        <v>15.904</v>
      </c>
    </row>
    <row r="670" spans="1:10" x14ac:dyDescent="0.25">
      <c r="A670" s="152" t="s">
        <v>710</v>
      </c>
      <c r="B670" s="153">
        <v>206.85135200646599</v>
      </c>
      <c r="C670" s="153">
        <v>362.58798282075202</v>
      </c>
      <c r="D670" s="153">
        <v>218.09100000000001</v>
      </c>
      <c r="E670" s="153">
        <v>329.44400000000002</v>
      </c>
      <c r="F670" s="153">
        <v>320.06900000000002</v>
      </c>
      <c r="G670" s="153">
        <v>286.31599999999997</v>
      </c>
      <c r="H670" s="153">
        <v>193.85900000000001</v>
      </c>
      <c r="I670" s="153">
        <v>77.456000000000003</v>
      </c>
      <c r="J670" s="153">
        <v>17.164999999999999</v>
      </c>
    </row>
    <row r="671" spans="1:10" x14ac:dyDescent="0.25">
      <c r="A671" s="152" t="s">
        <v>711</v>
      </c>
      <c r="B671" s="153">
        <v>198.792575127736</v>
      </c>
      <c r="C671" s="153">
        <v>364.702895727601</v>
      </c>
      <c r="D671" s="153">
        <v>218.09399999999999</v>
      </c>
      <c r="E671" s="153">
        <v>340.88200000000001</v>
      </c>
      <c r="F671" s="153">
        <v>329.35700000000003</v>
      </c>
      <c r="G671" s="153">
        <v>298.77100000000002</v>
      </c>
      <c r="H671" s="153">
        <v>194.89500000000001</v>
      </c>
      <c r="I671" s="153">
        <v>76.983000000000004</v>
      </c>
      <c r="J671" s="153">
        <v>18.617999999999999</v>
      </c>
    </row>
    <row r="672" spans="1:10" x14ac:dyDescent="0.25">
      <c r="A672" s="152" t="s">
        <v>712</v>
      </c>
      <c r="B672" s="153">
        <v>188.86676725246301</v>
      </c>
      <c r="C672" s="153">
        <v>374.680325710668</v>
      </c>
      <c r="D672" s="153">
        <v>216.43299999999999</v>
      </c>
      <c r="E672" s="153">
        <v>343.09199999999998</v>
      </c>
      <c r="F672" s="153">
        <v>330.79599999999999</v>
      </c>
      <c r="G672" s="153">
        <v>301.613</v>
      </c>
      <c r="H672" s="153">
        <v>194.06399999999999</v>
      </c>
      <c r="I672" s="153">
        <v>76.292000000000002</v>
      </c>
      <c r="J672" s="153">
        <v>19.11</v>
      </c>
    </row>
    <row r="673" spans="1:10" x14ac:dyDescent="0.25">
      <c r="A673" s="152" t="s">
        <v>713</v>
      </c>
      <c r="B673" s="153">
        <v>182.05088357165599</v>
      </c>
      <c r="C673" s="153">
        <v>395.10264255160598</v>
      </c>
      <c r="D673" s="153">
        <v>209.72800000000001</v>
      </c>
      <c r="E673" s="153">
        <v>336.95499999999998</v>
      </c>
      <c r="F673" s="153">
        <v>325.37599999999998</v>
      </c>
      <c r="G673" s="153">
        <v>294.40100000000001</v>
      </c>
      <c r="H673" s="153">
        <v>188.596</v>
      </c>
      <c r="I673" s="153">
        <v>73.962000000000003</v>
      </c>
      <c r="J673" s="153">
        <v>18.382000000000001</v>
      </c>
    </row>
    <row r="674" spans="1:10" x14ac:dyDescent="0.25">
      <c r="A674" s="152" t="s">
        <v>714</v>
      </c>
      <c r="B674" s="153">
        <v>173.38766594309899</v>
      </c>
      <c r="C674" s="153">
        <v>383.35576623648598</v>
      </c>
      <c r="D674" s="153">
        <v>181.87899999999999</v>
      </c>
      <c r="E674" s="153">
        <v>335.38499999999999</v>
      </c>
      <c r="F674" s="153">
        <v>328.39600000000002</v>
      </c>
      <c r="G674" s="153">
        <v>276.03899999999999</v>
      </c>
      <c r="H674" s="153">
        <v>169.26900000000001</v>
      </c>
      <c r="I674" s="153">
        <v>64.144000000000005</v>
      </c>
      <c r="J674" s="153">
        <v>15.488</v>
      </c>
    </row>
    <row r="675" spans="1:10" x14ac:dyDescent="0.25">
      <c r="A675" s="152" t="s">
        <v>715</v>
      </c>
      <c r="B675" s="153">
        <v>155.00320192640001</v>
      </c>
      <c r="C675" s="153">
        <v>350.77780192292198</v>
      </c>
      <c r="D675" s="153">
        <v>152.01499999999999</v>
      </c>
      <c r="E675" s="153">
        <v>323.97800000000001</v>
      </c>
      <c r="F675" s="153">
        <v>321.45299999999997</v>
      </c>
      <c r="G675" s="153">
        <v>251.63200000000001</v>
      </c>
      <c r="H675" s="153">
        <v>147.34299999999999</v>
      </c>
      <c r="I675" s="153">
        <v>53.658999999999999</v>
      </c>
      <c r="J675" s="153">
        <v>12.5</v>
      </c>
    </row>
    <row r="676" spans="1:10" x14ac:dyDescent="0.25">
      <c r="A676" s="152" t="s">
        <v>716</v>
      </c>
      <c r="B676" s="153">
        <v>141.411813414064</v>
      </c>
      <c r="C676" s="153">
        <v>338.15108630724598</v>
      </c>
      <c r="D676" s="153">
        <v>114.91</v>
      </c>
      <c r="E676" s="153">
        <v>320.56</v>
      </c>
      <c r="F676" s="153">
        <v>327.02600000000001</v>
      </c>
      <c r="G676" s="153">
        <v>225.31299999999999</v>
      </c>
      <c r="H676" s="153">
        <v>121.005</v>
      </c>
      <c r="I676" s="153">
        <v>40.984000000000002</v>
      </c>
      <c r="J676" s="153">
        <v>8.9220000000000006</v>
      </c>
    </row>
    <row r="677" spans="1:10" x14ac:dyDescent="0.25">
      <c r="A677" s="152" t="s">
        <v>717</v>
      </c>
      <c r="B677" s="153">
        <v>128.71293047570299</v>
      </c>
      <c r="C677" s="153">
        <v>322.95706602397303</v>
      </c>
      <c r="D677" s="153">
        <v>95.55</v>
      </c>
      <c r="E677" s="153">
        <v>301.67099999999999</v>
      </c>
      <c r="F677" s="153">
        <v>312.44900000000001</v>
      </c>
      <c r="G677" s="153">
        <v>204.148</v>
      </c>
      <c r="H677" s="153">
        <v>105.352</v>
      </c>
      <c r="I677" s="153">
        <v>34.445999999999998</v>
      </c>
      <c r="J677" s="153">
        <v>7.2240000000000002</v>
      </c>
    </row>
    <row r="678" spans="1:10" x14ac:dyDescent="0.25">
      <c r="A678" s="152" t="s">
        <v>718</v>
      </c>
      <c r="B678" s="153">
        <v>116.025535093401</v>
      </c>
      <c r="C678" s="153">
        <v>306.624800314151</v>
      </c>
      <c r="D678" s="153">
        <v>79.402000000000001</v>
      </c>
      <c r="E678" s="153">
        <v>281.69200000000001</v>
      </c>
      <c r="F678" s="153">
        <v>296.40699999999998</v>
      </c>
      <c r="G678" s="153">
        <v>185.01599999999999</v>
      </c>
      <c r="H678" s="153">
        <v>91.956000000000003</v>
      </c>
      <c r="I678" s="153">
        <v>29.042000000000002</v>
      </c>
      <c r="J678" s="153">
        <v>5.8650000000000002</v>
      </c>
    </row>
    <row r="679" spans="1:10" x14ac:dyDescent="0.25">
      <c r="A679" s="152" t="s">
        <v>719</v>
      </c>
      <c r="B679" s="153">
        <v>106.12658964945</v>
      </c>
      <c r="C679" s="153">
        <v>290.61277929328401</v>
      </c>
      <c r="D679" s="153">
        <v>66.134</v>
      </c>
      <c r="E679" s="153">
        <v>261.72699999999998</v>
      </c>
      <c r="F679" s="153">
        <v>280.06200000000001</v>
      </c>
      <c r="G679" s="153">
        <v>168.149</v>
      </c>
      <c r="H679" s="153">
        <v>80.676000000000002</v>
      </c>
      <c r="I679" s="153">
        <v>24.635999999999999</v>
      </c>
      <c r="J679" s="153">
        <v>4.7759999999999998</v>
      </c>
    </row>
    <row r="680" spans="1:10" x14ac:dyDescent="0.25">
      <c r="A680" s="152" t="s">
        <v>720</v>
      </c>
      <c r="B680" s="153">
        <v>96.064803785569794</v>
      </c>
      <c r="C680" s="153">
        <v>273.705906670199</v>
      </c>
      <c r="D680" s="153">
        <v>55.393999999999998</v>
      </c>
      <c r="E680" s="153">
        <v>242.797</v>
      </c>
      <c r="F680" s="153">
        <v>264.42700000000002</v>
      </c>
      <c r="G680" s="153">
        <v>153.79300000000001</v>
      </c>
      <c r="H680" s="153">
        <v>71.406999999999996</v>
      </c>
      <c r="I680" s="153">
        <v>21.084</v>
      </c>
      <c r="J680" s="153">
        <v>3.9180000000000001</v>
      </c>
    </row>
    <row r="681" spans="1:10" x14ac:dyDescent="0.25">
      <c r="A681" s="152" t="s">
        <v>721</v>
      </c>
      <c r="B681" s="153">
        <v>86.698996797292494</v>
      </c>
      <c r="C681" s="153">
        <v>255.40041912343</v>
      </c>
      <c r="D681" s="153">
        <v>46.673999999999999</v>
      </c>
      <c r="E681" s="153">
        <v>224.904</v>
      </c>
      <c r="F681" s="153">
        <v>249.53100000000001</v>
      </c>
      <c r="G681" s="153">
        <v>141.547</v>
      </c>
      <c r="H681" s="153">
        <v>63.747999999999998</v>
      </c>
      <c r="I681" s="153">
        <v>18.218</v>
      </c>
      <c r="J681" s="153">
        <v>3.238</v>
      </c>
    </row>
    <row r="682" spans="1:10" x14ac:dyDescent="0.25">
      <c r="A682" s="152" t="s">
        <v>722</v>
      </c>
      <c r="B682" s="153">
        <v>77.488768253386198</v>
      </c>
      <c r="C682" s="153">
        <v>237.71333133552801</v>
      </c>
      <c r="D682" s="153">
        <v>39.671999999999997</v>
      </c>
      <c r="E682" s="153">
        <v>208.64</v>
      </c>
      <c r="F682" s="153">
        <v>236.089</v>
      </c>
      <c r="G682" s="153">
        <v>131.489</v>
      </c>
      <c r="H682" s="153">
        <v>57.584000000000003</v>
      </c>
      <c r="I682" s="153">
        <v>15.94</v>
      </c>
      <c r="J682" s="153">
        <v>2.706</v>
      </c>
    </row>
    <row r="683" spans="1:10" x14ac:dyDescent="0.25">
      <c r="A683" s="152" t="s">
        <v>723</v>
      </c>
      <c r="B683" s="153">
        <v>39.635373817861101</v>
      </c>
      <c r="C683" s="153">
        <v>132.65428021648901</v>
      </c>
      <c r="D683" s="153">
        <v>22.686</v>
      </c>
      <c r="E683" s="153">
        <v>92.165999999999997</v>
      </c>
      <c r="F683" s="153">
        <v>151.721</v>
      </c>
      <c r="G683" s="153">
        <v>99.254999999999995</v>
      </c>
      <c r="H683" s="153">
        <v>38.283000000000001</v>
      </c>
      <c r="I683" s="153">
        <v>7.0890000000000004</v>
      </c>
      <c r="J683" s="153">
        <v>0</v>
      </c>
    </row>
    <row r="684" spans="1:10" x14ac:dyDescent="0.25">
      <c r="A684" s="152" t="s">
        <v>724</v>
      </c>
      <c r="B684" s="153">
        <v>34.026593924336602</v>
      </c>
      <c r="C684" s="153">
        <v>116.525611980224</v>
      </c>
      <c r="D684" s="153">
        <v>24.518000000000001</v>
      </c>
      <c r="E684" s="153">
        <v>99.606999999999999</v>
      </c>
      <c r="F684" s="153">
        <v>163.971</v>
      </c>
      <c r="G684" s="153">
        <v>107.26900000000001</v>
      </c>
      <c r="H684" s="153">
        <v>41.374000000000002</v>
      </c>
      <c r="I684" s="153">
        <v>7.6609999999999996</v>
      </c>
      <c r="J684" s="153">
        <v>0</v>
      </c>
    </row>
    <row r="685" spans="1:10" x14ac:dyDescent="0.25">
      <c r="A685" s="152" t="s">
        <v>725</v>
      </c>
      <c r="B685" s="153">
        <v>32.269701979196903</v>
      </c>
      <c r="C685" s="153">
        <v>109.785991368192</v>
      </c>
      <c r="D685" s="153">
        <v>28.268999999999998</v>
      </c>
      <c r="E685" s="153">
        <v>114.849</v>
      </c>
      <c r="F685" s="153">
        <v>189.06100000000001</v>
      </c>
      <c r="G685" s="153">
        <v>123.68300000000001</v>
      </c>
      <c r="H685" s="153">
        <v>47.704000000000001</v>
      </c>
      <c r="I685" s="153">
        <v>8.8339999999999996</v>
      </c>
      <c r="J685" s="153">
        <v>0</v>
      </c>
    </row>
    <row r="686" spans="1:10" x14ac:dyDescent="0.25">
      <c r="A686" s="152" t="s">
        <v>726</v>
      </c>
      <c r="B686" s="153">
        <v>29.624313968424602</v>
      </c>
      <c r="C686" s="153">
        <v>101.50046042746899</v>
      </c>
      <c r="D686" s="153">
        <v>26.062000000000001</v>
      </c>
      <c r="E686" s="153">
        <v>105.884</v>
      </c>
      <c r="F686" s="153">
        <v>174.30099999999999</v>
      </c>
      <c r="G686" s="153">
        <v>114.02800000000001</v>
      </c>
      <c r="H686" s="153">
        <v>43.981000000000002</v>
      </c>
      <c r="I686" s="153">
        <v>8.1440000000000001</v>
      </c>
      <c r="J686" s="153">
        <v>0</v>
      </c>
    </row>
    <row r="687" spans="1:10" x14ac:dyDescent="0.25">
      <c r="A687" s="152" t="s">
        <v>727</v>
      </c>
      <c r="B687" s="153">
        <v>27.858410915739299</v>
      </c>
      <c r="C687" s="153">
        <v>96.750040408336005</v>
      </c>
      <c r="D687" s="153">
        <v>20.501000000000001</v>
      </c>
      <c r="E687" s="153">
        <v>83.290999999999997</v>
      </c>
      <c r="F687" s="153">
        <v>137.10900000000001</v>
      </c>
      <c r="G687" s="153">
        <v>89.697000000000003</v>
      </c>
      <c r="H687" s="153">
        <v>34.595999999999997</v>
      </c>
      <c r="I687" s="153">
        <v>6.4059999999999997</v>
      </c>
      <c r="J687" s="153">
        <v>0</v>
      </c>
    </row>
    <row r="688" spans="1:10" x14ac:dyDescent="0.25">
      <c r="A688" s="152" t="s">
        <v>728</v>
      </c>
      <c r="B688" s="153">
        <v>25.0362489929107</v>
      </c>
      <c r="C688" s="153">
        <v>90.075619723702303</v>
      </c>
      <c r="D688" s="153">
        <v>16.805</v>
      </c>
      <c r="E688" s="153">
        <v>68.272999999999996</v>
      </c>
      <c r="F688" s="153">
        <v>112.38800000000001</v>
      </c>
      <c r="G688" s="153">
        <v>73.524000000000001</v>
      </c>
      <c r="H688" s="153">
        <v>28.359000000000002</v>
      </c>
      <c r="I688" s="153">
        <v>5.2510000000000003</v>
      </c>
      <c r="J688" s="153">
        <v>0</v>
      </c>
    </row>
    <row r="689" spans="1:10" x14ac:dyDescent="0.25">
      <c r="A689" s="152" t="s">
        <v>729</v>
      </c>
      <c r="B689" s="153">
        <v>21.234719388672701</v>
      </c>
      <c r="C689" s="153">
        <v>80.709799933789796</v>
      </c>
      <c r="D689" s="153">
        <v>15.878</v>
      </c>
      <c r="E689" s="153">
        <v>64.507000000000005</v>
      </c>
      <c r="F689" s="153">
        <v>106.19</v>
      </c>
      <c r="G689" s="153">
        <v>69.468999999999994</v>
      </c>
      <c r="H689" s="153">
        <v>26.794</v>
      </c>
      <c r="I689" s="153">
        <v>4.9619999999999997</v>
      </c>
      <c r="J689" s="153">
        <v>0</v>
      </c>
    </row>
    <row r="690" spans="1:10" x14ac:dyDescent="0.25">
      <c r="A690" s="152" t="s">
        <v>730</v>
      </c>
      <c r="B690" s="153">
        <v>18.540257442091502</v>
      </c>
      <c r="C690" s="153">
        <v>74.405761616636894</v>
      </c>
      <c r="D690" s="153">
        <v>17.058</v>
      </c>
      <c r="E690" s="153">
        <v>51.176000000000002</v>
      </c>
      <c r="F690" s="153">
        <v>105.363</v>
      </c>
      <c r="G690" s="153">
        <v>84.290999999999997</v>
      </c>
      <c r="H690" s="153">
        <v>27.094999999999999</v>
      </c>
      <c r="I690" s="153">
        <v>5.0170000000000003</v>
      </c>
      <c r="J690" s="153">
        <v>0</v>
      </c>
    </row>
    <row r="691" spans="1:10" x14ac:dyDescent="0.25">
      <c r="A691" s="152" t="s">
        <v>731</v>
      </c>
      <c r="B691" s="153">
        <v>15.880390688258201</v>
      </c>
      <c r="C691" s="153">
        <v>66.999363175949995</v>
      </c>
      <c r="D691" s="153">
        <v>16.614000000000001</v>
      </c>
      <c r="E691" s="153">
        <v>45.930999999999997</v>
      </c>
      <c r="F691" s="153">
        <v>94.793000000000006</v>
      </c>
      <c r="G691" s="153">
        <v>91.861999999999995</v>
      </c>
      <c r="H691" s="153">
        <v>37.136000000000003</v>
      </c>
      <c r="I691" s="153">
        <v>5.8639999999999999</v>
      </c>
      <c r="J691" s="153">
        <v>0</v>
      </c>
    </row>
    <row r="692" spans="1:10" x14ac:dyDescent="0.25">
      <c r="A692" s="152" t="s">
        <v>732</v>
      </c>
      <c r="B692" s="153">
        <v>13.9847208455278</v>
      </c>
      <c r="C692" s="153">
        <v>62.072064297832597</v>
      </c>
      <c r="D692" s="153">
        <v>13.776</v>
      </c>
      <c r="E692" s="153">
        <v>41.58</v>
      </c>
      <c r="F692" s="153">
        <v>90.355999999999995</v>
      </c>
      <c r="G692" s="153">
        <v>90.608000000000004</v>
      </c>
      <c r="H692" s="153">
        <v>37.659999999999997</v>
      </c>
      <c r="I692" s="153">
        <v>6.02</v>
      </c>
      <c r="J692" s="153">
        <v>0</v>
      </c>
    </row>
    <row r="693" spans="1:10" x14ac:dyDescent="0.25">
      <c r="A693" s="152" t="s">
        <v>733</v>
      </c>
      <c r="B693" s="153">
        <v>11.8916561336599</v>
      </c>
      <c r="C693" s="153">
        <v>55.357086641684901</v>
      </c>
      <c r="D693" s="153">
        <v>11.878</v>
      </c>
      <c r="E693" s="153">
        <v>39.619999999999997</v>
      </c>
      <c r="F693" s="153">
        <v>90.891999999999996</v>
      </c>
      <c r="G693" s="153">
        <v>93.974000000000004</v>
      </c>
      <c r="H693" s="153">
        <v>40.130000000000003</v>
      </c>
      <c r="I693" s="153">
        <v>6.2779999999999996</v>
      </c>
      <c r="J693" s="153">
        <v>2.8000000000000001E-2</v>
      </c>
    </row>
    <row r="694" spans="1:10" x14ac:dyDescent="0.25">
      <c r="A694" s="152" t="s">
        <v>734</v>
      </c>
      <c r="B694" s="153">
        <v>10.065886867798</v>
      </c>
      <c r="C694" s="153">
        <v>48.260671210265599</v>
      </c>
      <c r="D694" s="153">
        <v>9.9120000000000008</v>
      </c>
      <c r="E694" s="153">
        <v>37.402000000000001</v>
      </c>
      <c r="F694" s="153">
        <v>90.965999999999994</v>
      </c>
      <c r="G694" s="153">
        <v>96.814999999999998</v>
      </c>
      <c r="H694" s="153">
        <v>42.401000000000003</v>
      </c>
      <c r="I694" s="153">
        <v>6.476</v>
      </c>
      <c r="J694" s="153">
        <v>2.8000000000000001E-2</v>
      </c>
    </row>
    <row r="695" spans="1:10" x14ac:dyDescent="0.25">
      <c r="A695" s="152" t="s">
        <v>735</v>
      </c>
      <c r="B695" s="153">
        <v>9.2371115402662998</v>
      </c>
      <c r="C695" s="153">
        <v>44.4677008038785</v>
      </c>
      <c r="D695" s="153">
        <v>8.0679999999999996</v>
      </c>
      <c r="E695" s="153">
        <v>35.886000000000003</v>
      </c>
      <c r="F695" s="153">
        <v>92.977000000000004</v>
      </c>
      <c r="G695" s="153">
        <v>101.831</v>
      </c>
      <c r="H695" s="153">
        <v>45.643999999999998</v>
      </c>
      <c r="I695" s="153">
        <v>6.8159999999999998</v>
      </c>
      <c r="J695" s="153">
        <v>5.8000000000000003E-2</v>
      </c>
    </row>
    <row r="696" spans="1:10" x14ac:dyDescent="0.25">
      <c r="A696" s="152" t="s">
        <v>736</v>
      </c>
      <c r="B696" s="153">
        <v>8.5224990348136096</v>
      </c>
      <c r="C696" s="153">
        <v>41.285962063459799</v>
      </c>
      <c r="D696" s="153">
        <v>5.75</v>
      </c>
      <c r="E696" s="153">
        <v>32.741</v>
      </c>
      <c r="F696" s="153">
        <v>93.756</v>
      </c>
      <c r="G696" s="153">
        <v>107.724</v>
      </c>
      <c r="H696" s="153">
        <v>50.225999999999999</v>
      </c>
      <c r="I696" s="153">
        <v>7.2649999999999997</v>
      </c>
      <c r="J696" s="153">
        <v>0.29799999999999999</v>
      </c>
    </row>
    <row r="697" spans="1:10" x14ac:dyDescent="0.25">
      <c r="A697" s="152" t="s">
        <v>737</v>
      </c>
      <c r="B697" s="153">
        <v>7.8343308726268601</v>
      </c>
      <c r="C697" s="153">
        <v>38.226577119887899</v>
      </c>
      <c r="D697" s="153">
        <v>5.14</v>
      </c>
      <c r="E697" s="153">
        <v>32.087000000000003</v>
      </c>
      <c r="F697" s="153">
        <v>94.94</v>
      </c>
      <c r="G697" s="153">
        <v>110.96299999999999</v>
      </c>
      <c r="H697" s="153">
        <v>52.423999999999999</v>
      </c>
      <c r="I697" s="153">
        <v>7.54</v>
      </c>
      <c r="J697" s="153">
        <v>0.30599999999999999</v>
      </c>
    </row>
    <row r="698" spans="1:10" x14ac:dyDescent="0.25">
      <c r="A698" s="152" t="s">
        <v>738</v>
      </c>
      <c r="B698" s="153">
        <v>7.2114822382590704</v>
      </c>
      <c r="C698" s="153">
        <v>35.413643518508202</v>
      </c>
      <c r="D698" s="153">
        <v>4.7430000000000003</v>
      </c>
      <c r="E698" s="153">
        <v>31.771999999999998</v>
      </c>
      <c r="F698" s="153">
        <v>96.016999999999996</v>
      </c>
      <c r="G698" s="153">
        <v>113.605</v>
      </c>
      <c r="H698" s="153">
        <v>54.155000000000001</v>
      </c>
      <c r="I698" s="153">
        <v>7.7930000000000001</v>
      </c>
      <c r="J698" s="153">
        <v>0.315</v>
      </c>
    </row>
    <row r="699" spans="1:10" x14ac:dyDescent="0.25">
      <c r="A699" s="152" t="s">
        <v>739</v>
      </c>
      <c r="B699" s="153">
        <v>6.6078039618264803</v>
      </c>
      <c r="C699" s="153">
        <v>32.667303522518701</v>
      </c>
      <c r="D699" s="153">
        <v>4.5279999999999996</v>
      </c>
      <c r="E699" s="153">
        <v>31.838000000000001</v>
      </c>
      <c r="F699" s="153">
        <v>97.100999999999999</v>
      </c>
      <c r="G699" s="153">
        <v>115.833</v>
      </c>
      <c r="H699" s="153">
        <v>55.472000000000001</v>
      </c>
      <c r="I699" s="153">
        <v>8.0220000000000002</v>
      </c>
      <c r="J699" s="153">
        <v>0.32600000000000001</v>
      </c>
    </row>
    <row r="700" spans="1:10" x14ac:dyDescent="0.25">
      <c r="A700" s="152" t="s">
        <v>740</v>
      </c>
      <c r="B700" s="153">
        <v>6.0855905738448302</v>
      </c>
      <c r="C700" s="153">
        <v>30.254481782608401</v>
      </c>
      <c r="D700" s="153">
        <v>4.4649999999999999</v>
      </c>
      <c r="E700" s="153">
        <v>32.284999999999997</v>
      </c>
      <c r="F700" s="153">
        <v>98.176000000000002</v>
      </c>
      <c r="G700" s="153">
        <v>117.566</v>
      </c>
      <c r="H700" s="153">
        <v>56.320999999999998</v>
      </c>
      <c r="I700" s="153">
        <v>8.2110000000000003</v>
      </c>
      <c r="J700" s="153">
        <v>0.33600000000000002</v>
      </c>
    </row>
    <row r="701" spans="1:10" x14ac:dyDescent="0.25">
      <c r="A701" s="152" t="s">
        <v>741</v>
      </c>
      <c r="B701" s="153">
        <v>5.6206268982972301</v>
      </c>
      <c r="C701" s="153">
        <v>27.942888707065102</v>
      </c>
      <c r="D701" s="153">
        <v>4.5179999999999998</v>
      </c>
      <c r="E701" s="153">
        <v>32.652999999999999</v>
      </c>
      <c r="F701" s="153">
        <v>99.298000000000002</v>
      </c>
      <c r="G701" s="153">
        <v>118.905</v>
      </c>
      <c r="H701" s="153">
        <v>56.963000000000001</v>
      </c>
      <c r="I701" s="153">
        <v>8.4030000000000005</v>
      </c>
      <c r="J701" s="153">
        <v>0.34</v>
      </c>
    </row>
    <row r="702" spans="1:10" x14ac:dyDescent="0.25">
      <c r="A702" s="152" t="s">
        <v>742</v>
      </c>
      <c r="B702" s="153">
        <v>5.2184812992289702</v>
      </c>
      <c r="C702" s="153">
        <v>25.838524861951001</v>
      </c>
      <c r="D702" s="153">
        <v>4.5659999999999998</v>
      </c>
      <c r="E702" s="153">
        <v>33.003999999999998</v>
      </c>
      <c r="F702" s="153">
        <v>100.357</v>
      </c>
      <c r="G702" s="153">
        <v>120.18</v>
      </c>
      <c r="H702" s="153">
        <v>57.573</v>
      </c>
      <c r="I702" s="153">
        <v>8.4960000000000004</v>
      </c>
      <c r="J702" s="153">
        <v>0.34399999999999997</v>
      </c>
    </row>
    <row r="703" spans="1:10" x14ac:dyDescent="0.25">
      <c r="A703" s="152" t="s">
        <v>743</v>
      </c>
      <c r="B703" s="153">
        <v>179.934275789325</v>
      </c>
      <c r="C703" s="153">
        <v>264.97395460304602</v>
      </c>
      <c r="D703" s="153">
        <v>86.628</v>
      </c>
      <c r="E703" s="153">
        <v>218.99700000000001</v>
      </c>
      <c r="F703" s="153">
        <v>259.226</v>
      </c>
      <c r="G703" s="153">
        <v>218.214</v>
      </c>
      <c r="H703" s="153">
        <v>149.494</v>
      </c>
      <c r="I703" s="153">
        <v>76.798000000000002</v>
      </c>
      <c r="J703" s="153">
        <v>21.082999999999998</v>
      </c>
    </row>
    <row r="704" spans="1:10" x14ac:dyDescent="0.25">
      <c r="A704" s="152" t="s">
        <v>744</v>
      </c>
      <c r="B704" s="153">
        <v>160.47507028299401</v>
      </c>
      <c r="C704" s="153">
        <v>235.58967829689701</v>
      </c>
      <c r="D704" s="153">
        <v>87.379000000000005</v>
      </c>
      <c r="E704" s="153">
        <v>222.709</v>
      </c>
      <c r="F704" s="153">
        <v>263.23399999999998</v>
      </c>
      <c r="G704" s="153">
        <v>221.58</v>
      </c>
      <c r="H704" s="153">
        <v>150.26</v>
      </c>
      <c r="I704" s="153">
        <v>72.304000000000002</v>
      </c>
      <c r="J704" s="153">
        <v>17.954000000000001</v>
      </c>
    </row>
    <row r="705" spans="1:10" x14ac:dyDescent="0.25">
      <c r="A705" s="152" t="s">
        <v>745</v>
      </c>
      <c r="B705" s="153">
        <v>138.750496488837</v>
      </c>
      <c r="C705" s="153">
        <v>207.68966320292299</v>
      </c>
      <c r="D705" s="153">
        <v>89.566999999999993</v>
      </c>
      <c r="E705" s="153">
        <v>225.81299999999999</v>
      </c>
      <c r="F705" s="153">
        <v>247.852</v>
      </c>
      <c r="G705" s="153">
        <v>207.40799999999999</v>
      </c>
      <c r="H705" s="153">
        <v>142.798</v>
      </c>
      <c r="I705" s="153">
        <v>65.055999999999997</v>
      </c>
      <c r="J705" s="153">
        <v>14.266</v>
      </c>
    </row>
    <row r="706" spans="1:10" x14ac:dyDescent="0.25">
      <c r="A706" s="152" t="s">
        <v>746</v>
      </c>
      <c r="B706" s="153">
        <v>110.94959164226</v>
      </c>
      <c r="C706" s="153">
        <v>193.30508546939899</v>
      </c>
      <c r="D706" s="153">
        <v>92.524000000000001</v>
      </c>
      <c r="E706" s="153">
        <v>219.87799999999999</v>
      </c>
      <c r="F706" s="153">
        <v>222.125</v>
      </c>
      <c r="G706" s="153">
        <v>174.88300000000001</v>
      </c>
      <c r="H706" s="153">
        <v>116.93</v>
      </c>
      <c r="I706" s="153">
        <v>53.957000000000001</v>
      </c>
      <c r="J706" s="153">
        <v>11.423</v>
      </c>
    </row>
    <row r="707" spans="1:10" x14ac:dyDescent="0.25">
      <c r="A707" s="152" t="s">
        <v>747</v>
      </c>
      <c r="B707" s="153">
        <v>83.599640316791195</v>
      </c>
      <c r="C707" s="153">
        <v>175.75427047501199</v>
      </c>
      <c r="D707" s="153">
        <v>84.798000000000002</v>
      </c>
      <c r="E707" s="153">
        <v>188.184</v>
      </c>
      <c r="F707" s="153">
        <v>179.84200000000001</v>
      </c>
      <c r="G707" s="153">
        <v>134.51599999999999</v>
      </c>
      <c r="H707" s="153">
        <v>81.325000000000003</v>
      </c>
      <c r="I707" s="153">
        <v>36.491999999999997</v>
      </c>
      <c r="J707" s="153">
        <v>7.843</v>
      </c>
    </row>
    <row r="708" spans="1:10" x14ac:dyDescent="0.25">
      <c r="A708" s="152" t="s">
        <v>748</v>
      </c>
      <c r="B708" s="153">
        <v>64.627093323108198</v>
      </c>
      <c r="C708" s="153">
        <v>151.57430311059801</v>
      </c>
      <c r="D708" s="153">
        <v>73.427000000000007</v>
      </c>
      <c r="E708" s="153">
        <v>160.35499999999999</v>
      </c>
      <c r="F708" s="153">
        <v>152.559</v>
      </c>
      <c r="G708" s="153">
        <v>109.542</v>
      </c>
      <c r="H708" s="153">
        <v>61.424999999999997</v>
      </c>
      <c r="I708" s="153">
        <v>24.271999999999998</v>
      </c>
      <c r="J708" s="153">
        <v>4.72</v>
      </c>
    </row>
    <row r="709" spans="1:10" x14ac:dyDescent="0.25">
      <c r="A709" s="152" t="s">
        <v>749</v>
      </c>
      <c r="B709" s="153">
        <v>47.2307160449758</v>
      </c>
      <c r="C709" s="153">
        <v>128.87909747976599</v>
      </c>
      <c r="D709" s="153">
        <v>66.018000000000001</v>
      </c>
      <c r="E709" s="153">
        <v>146.74100000000001</v>
      </c>
      <c r="F709" s="153">
        <v>143.74100000000001</v>
      </c>
      <c r="G709" s="153">
        <v>99.778000000000006</v>
      </c>
      <c r="H709" s="153">
        <v>53.84</v>
      </c>
      <c r="I709" s="153">
        <v>18.327999999999999</v>
      </c>
      <c r="J709" s="153">
        <v>2.6339999999999999</v>
      </c>
    </row>
    <row r="710" spans="1:10" x14ac:dyDescent="0.25">
      <c r="A710" s="152" t="s">
        <v>750</v>
      </c>
      <c r="B710" s="153">
        <v>34.779877418630498</v>
      </c>
      <c r="C710" s="153">
        <v>108.55634186466</v>
      </c>
      <c r="D710" s="153">
        <v>65.581999999999994</v>
      </c>
      <c r="E710" s="153">
        <v>140.97800000000001</v>
      </c>
      <c r="F710" s="153">
        <v>141.30500000000001</v>
      </c>
      <c r="G710" s="153">
        <v>100.253</v>
      </c>
      <c r="H710" s="153">
        <v>53.83</v>
      </c>
      <c r="I710" s="153">
        <v>16.422999999999998</v>
      </c>
      <c r="J710" s="153">
        <v>1.669</v>
      </c>
    </row>
    <row r="711" spans="1:10" x14ac:dyDescent="0.25">
      <c r="A711" s="152" t="s">
        <v>751</v>
      </c>
      <c r="B711" s="153">
        <v>25.249618937684801</v>
      </c>
      <c r="C711" s="153">
        <v>91.436729017767902</v>
      </c>
      <c r="D711" s="153">
        <v>63.648000000000003</v>
      </c>
      <c r="E711" s="153">
        <v>123.119</v>
      </c>
      <c r="F711" s="153">
        <v>124.693</v>
      </c>
      <c r="G711" s="153">
        <v>94.945999999999998</v>
      </c>
      <c r="H711" s="153">
        <v>52.633000000000003</v>
      </c>
      <c r="I711" s="153">
        <v>15.337999999999999</v>
      </c>
      <c r="J711" s="153">
        <v>1.2030000000000001</v>
      </c>
    </row>
    <row r="712" spans="1:10" x14ac:dyDescent="0.25">
      <c r="A712" s="152" t="s">
        <v>752</v>
      </c>
      <c r="B712" s="153">
        <v>18.426233697630899</v>
      </c>
      <c r="C712" s="153">
        <v>76.126944863329001</v>
      </c>
      <c r="D712" s="153">
        <v>60.832000000000001</v>
      </c>
      <c r="E712" s="153">
        <v>106.148</v>
      </c>
      <c r="F712" s="153">
        <v>109.937</v>
      </c>
      <c r="G712" s="153">
        <v>88.691999999999993</v>
      </c>
      <c r="H712" s="153">
        <v>50.709000000000003</v>
      </c>
      <c r="I712" s="153">
        <v>14.742000000000001</v>
      </c>
      <c r="J712" s="153">
        <v>1.02</v>
      </c>
    </row>
    <row r="713" spans="1:10" x14ac:dyDescent="0.25">
      <c r="A713" s="152" t="s">
        <v>753</v>
      </c>
      <c r="B713" s="153">
        <v>14.4710270155214</v>
      </c>
      <c r="C713" s="153">
        <v>63.277255853083503</v>
      </c>
      <c r="D713" s="153">
        <v>54.454000000000001</v>
      </c>
      <c r="E713" s="153">
        <v>95.45</v>
      </c>
      <c r="F713" s="153">
        <v>99.924000000000007</v>
      </c>
      <c r="G713" s="153">
        <v>82.186000000000007</v>
      </c>
      <c r="H713" s="153">
        <v>49.747999999999998</v>
      </c>
      <c r="I713" s="153">
        <v>16.521000000000001</v>
      </c>
      <c r="J713" s="153">
        <v>1.9370000000000001</v>
      </c>
    </row>
    <row r="714" spans="1:10" x14ac:dyDescent="0.25">
      <c r="A714" s="152" t="s">
        <v>754</v>
      </c>
      <c r="B714" s="153">
        <v>12.640667376166499</v>
      </c>
      <c r="C714" s="153">
        <v>53.653730273648399</v>
      </c>
      <c r="D714" s="153">
        <v>52.685000000000002</v>
      </c>
      <c r="E714" s="153">
        <v>89.844999999999999</v>
      </c>
      <c r="F714" s="153">
        <v>96.245999999999995</v>
      </c>
      <c r="G714" s="153">
        <v>78.221000000000004</v>
      </c>
      <c r="H714" s="153">
        <v>44.548000000000002</v>
      </c>
      <c r="I714" s="153">
        <v>13.018000000000001</v>
      </c>
      <c r="J714" s="153">
        <v>0.89700000000000002</v>
      </c>
    </row>
    <row r="715" spans="1:10" x14ac:dyDescent="0.25">
      <c r="A715" s="152" t="s">
        <v>755</v>
      </c>
      <c r="B715" s="153">
        <v>11.888103654495101</v>
      </c>
      <c r="C715" s="153">
        <v>45.962457488654699</v>
      </c>
      <c r="D715" s="153">
        <v>49.32</v>
      </c>
      <c r="E715" s="153">
        <v>85.447999999999993</v>
      </c>
      <c r="F715" s="153">
        <v>92.537999999999997</v>
      </c>
      <c r="G715" s="153">
        <v>74.423000000000002</v>
      </c>
      <c r="H715" s="153">
        <v>41.762999999999998</v>
      </c>
      <c r="I715" s="153">
        <v>12.13</v>
      </c>
      <c r="J715" s="153">
        <v>0.83799999999999997</v>
      </c>
    </row>
    <row r="716" spans="1:10" x14ac:dyDescent="0.25">
      <c r="A716" s="152" t="s">
        <v>756</v>
      </c>
      <c r="B716" s="153">
        <v>9.5909807189921104</v>
      </c>
      <c r="C716" s="153">
        <v>42.182056172794901</v>
      </c>
      <c r="D716" s="153">
        <v>46.292000000000002</v>
      </c>
      <c r="E716" s="153">
        <v>81.953000000000003</v>
      </c>
      <c r="F716" s="153">
        <v>93.305000000000007</v>
      </c>
      <c r="G716" s="153">
        <v>74.516000000000005</v>
      </c>
      <c r="H716" s="153">
        <v>38.988999999999997</v>
      </c>
      <c r="I716" s="153">
        <v>9.9459999999999997</v>
      </c>
      <c r="J716" s="153">
        <v>0.45900000000000002</v>
      </c>
    </row>
    <row r="717" spans="1:10" x14ac:dyDescent="0.25">
      <c r="A717" s="152" t="s">
        <v>757</v>
      </c>
      <c r="B717" s="153">
        <v>8.0454034300596593</v>
      </c>
      <c r="C717" s="153">
        <v>38.559592991269803</v>
      </c>
      <c r="D717" s="153">
        <v>43.33</v>
      </c>
      <c r="E717" s="153">
        <v>79.561999999999998</v>
      </c>
      <c r="F717" s="153">
        <v>94.058999999999997</v>
      </c>
      <c r="G717" s="153">
        <v>75.682000000000002</v>
      </c>
      <c r="H717" s="153">
        <v>38.387999999999998</v>
      </c>
      <c r="I717" s="153">
        <v>9.2379999999999995</v>
      </c>
      <c r="J717" s="153">
        <v>0.36099999999999999</v>
      </c>
    </row>
    <row r="718" spans="1:10" x14ac:dyDescent="0.25">
      <c r="A718" s="152" t="s">
        <v>758</v>
      </c>
      <c r="B718" s="153">
        <v>6.87770340130478</v>
      </c>
      <c r="C718" s="153">
        <v>35.1894346352017</v>
      </c>
      <c r="D718" s="153">
        <v>40.021999999999998</v>
      </c>
      <c r="E718" s="153">
        <v>77.575999999999993</v>
      </c>
      <c r="F718" s="153">
        <v>96.028000000000006</v>
      </c>
      <c r="G718" s="153">
        <v>78.433000000000007</v>
      </c>
      <c r="H718" s="153">
        <v>38.679000000000002</v>
      </c>
      <c r="I718" s="153">
        <v>8.8160000000000007</v>
      </c>
      <c r="J718" s="153">
        <v>0.30599999999999999</v>
      </c>
    </row>
    <row r="719" spans="1:10" x14ac:dyDescent="0.25">
      <c r="A719" s="152" t="s">
        <v>759</v>
      </c>
      <c r="B719" s="153">
        <v>5.96096709444405</v>
      </c>
      <c r="C719" s="153">
        <v>32.217444187639202</v>
      </c>
      <c r="D719" s="153">
        <v>36.107999999999997</v>
      </c>
      <c r="E719" s="153">
        <v>75.23</v>
      </c>
      <c r="F719" s="153">
        <v>98.364000000000004</v>
      </c>
      <c r="G719" s="153">
        <v>82.125</v>
      </c>
      <c r="H719" s="153">
        <v>39.499000000000002</v>
      </c>
      <c r="I719" s="153">
        <v>8.5619999999999994</v>
      </c>
      <c r="J719" s="153">
        <v>0.27200000000000002</v>
      </c>
    </row>
    <row r="720" spans="1:10" x14ac:dyDescent="0.25">
      <c r="A720" s="152" t="s">
        <v>760</v>
      </c>
      <c r="B720" s="153">
        <v>5.2016625267042897</v>
      </c>
      <c r="C720" s="153">
        <v>29.507453718354299</v>
      </c>
      <c r="D720" s="153">
        <v>31.76</v>
      </c>
      <c r="E720" s="153">
        <v>72.471000000000004</v>
      </c>
      <c r="F720" s="153">
        <v>100.99</v>
      </c>
      <c r="G720" s="153">
        <v>86.772000000000006</v>
      </c>
      <c r="H720" s="153">
        <v>40.841000000000001</v>
      </c>
      <c r="I720" s="153">
        <v>8.4529999999999994</v>
      </c>
      <c r="J720" s="153">
        <v>0.253</v>
      </c>
    </row>
    <row r="721" spans="1:10" x14ac:dyDescent="0.25">
      <c r="A721" s="152" t="s">
        <v>761</v>
      </c>
      <c r="B721" s="153">
        <v>4.5621005403833097</v>
      </c>
      <c r="C721" s="153">
        <v>26.901432273099701</v>
      </c>
      <c r="D721" s="153">
        <v>27.097999999999999</v>
      </c>
      <c r="E721" s="153">
        <v>69.055000000000007</v>
      </c>
      <c r="F721" s="153">
        <v>103.511</v>
      </c>
      <c r="G721" s="153">
        <v>92.111999999999995</v>
      </c>
      <c r="H721" s="153">
        <v>42.581000000000003</v>
      </c>
      <c r="I721" s="153">
        <v>8.4529999999999994</v>
      </c>
      <c r="J721" s="153">
        <v>0.25</v>
      </c>
    </row>
    <row r="722" spans="1:10" x14ac:dyDescent="0.25">
      <c r="A722" s="152" t="s">
        <v>762</v>
      </c>
      <c r="B722" s="153">
        <v>4.07615939656203</v>
      </c>
      <c r="C722" s="153">
        <v>24.6446745402102</v>
      </c>
      <c r="D722" s="153">
        <v>22.419</v>
      </c>
      <c r="E722" s="153">
        <v>65.073999999999998</v>
      </c>
      <c r="F722" s="153">
        <v>105.934</v>
      </c>
      <c r="G722" s="153">
        <v>98.215000000000003</v>
      </c>
      <c r="H722" s="153">
        <v>44.761000000000003</v>
      </c>
      <c r="I722" s="153">
        <v>8.5619999999999994</v>
      </c>
      <c r="J722" s="153">
        <v>0.255</v>
      </c>
    </row>
    <row r="723" spans="1:10" x14ac:dyDescent="0.25">
      <c r="A723" s="152" t="s">
        <v>763</v>
      </c>
      <c r="B723" s="153">
        <v>205.322451511205</v>
      </c>
      <c r="C723" s="153">
        <v>430.64749097210802</v>
      </c>
      <c r="D723" s="153">
        <v>96.515000000000001</v>
      </c>
      <c r="E723" s="153">
        <v>278.44299999999998</v>
      </c>
      <c r="F723" s="153">
        <v>289.459</v>
      </c>
      <c r="G723" s="153">
        <v>244.31700000000001</v>
      </c>
      <c r="H723" s="153">
        <v>194.239</v>
      </c>
      <c r="I723" s="153">
        <v>102.57299999999999</v>
      </c>
      <c r="J723" s="153">
        <v>15.853999999999999</v>
      </c>
    </row>
    <row r="724" spans="1:10" x14ac:dyDescent="0.25">
      <c r="A724" s="152" t="s">
        <v>764</v>
      </c>
      <c r="B724" s="153">
        <v>203.99611879623501</v>
      </c>
      <c r="C724" s="153">
        <v>415.764434072928</v>
      </c>
      <c r="D724" s="153">
        <v>72.316000000000003</v>
      </c>
      <c r="E724" s="153">
        <v>253.00200000000001</v>
      </c>
      <c r="F724" s="153">
        <v>261.77499999999998</v>
      </c>
      <c r="G724" s="153">
        <v>231.10900000000001</v>
      </c>
      <c r="H724" s="153">
        <v>175.18799999999999</v>
      </c>
      <c r="I724" s="153">
        <v>89.763000000000005</v>
      </c>
      <c r="J724" s="153">
        <v>12.047000000000001</v>
      </c>
    </row>
    <row r="725" spans="1:10" x14ac:dyDescent="0.25">
      <c r="A725" s="152" t="s">
        <v>765</v>
      </c>
      <c r="B725" s="153">
        <v>210.03001902575599</v>
      </c>
      <c r="C725" s="153">
        <v>410.38536857838898</v>
      </c>
      <c r="D725" s="153">
        <v>65.177999999999997</v>
      </c>
      <c r="E725" s="153">
        <v>285.36</v>
      </c>
      <c r="F725" s="153">
        <v>306.27</v>
      </c>
      <c r="G725" s="153">
        <v>266.92200000000003</v>
      </c>
      <c r="H725" s="153">
        <v>207.89500000000001</v>
      </c>
      <c r="I725" s="153">
        <v>88.534999999999997</v>
      </c>
      <c r="J725" s="153">
        <v>9.84</v>
      </c>
    </row>
    <row r="726" spans="1:10" x14ac:dyDescent="0.25">
      <c r="A726" s="152" t="s">
        <v>766</v>
      </c>
      <c r="B726" s="153">
        <v>143.497929874243</v>
      </c>
      <c r="C726" s="153">
        <v>286.998689582081</v>
      </c>
      <c r="D726" s="153">
        <v>51.685000000000002</v>
      </c>
      <c r="E726" s="153">
        <v>299.88</v>
      </c>
      <c r="F726" s="153">
        <v>337.70499999999998</v>
      </c>
      <c r="G726" s="153">
        <v>274.66800000000001</v>
      </c>
      <c r="H726" s="153">
        <v>194.05199999999999</v>
      </c>
      <c r="I726" s="153">
        <v>91.942999999999998</v>
      </c>
      <c r="J726" s="153">
        <v>10.067</v>
      </c>
    </row>
    <row r="727" spans="1:10" x14ac:dyDescent="0.25">
      <c r="A727" s="152" t="s">
        <v>767</v>
      </c>
      <c r="B727" s="153">
        <v>99.879764593210993</v>
      </c>
      <c r="C727" s="153">
        <v>196.63394829431701</v>
      </c>
      <c r="D727" s="153">
        <v>30.021000000000001</v>
      </c>
      <c r="E727" s="153">
        <v>243.49</v>
      </c>
      <c r="F727" s="153">
        <v>289.00200000000001</v>
      </c>
      <c r="G727" s="153">
        <v>205.66900000000001</v>
      </c>
      <c r="H727" s="153">
        <v>134.83000000000001</v>
      </c>
      <c r="I727" s="153">
        <v>59.189</v>
      </c>
      <c r="J727" s="153">
        <v>7.7990000000000004</v>
      </c>
    </row>
    <row r="728" spans="1:10" x14ac:dyDescent="0.25">
      <c r="A728" s="152" t="s">
        <v>768</v>
      </c>
      <c r="B728" s="153">
        <v>73.299071581851607</v>
      </c>
      <c r="C728" s="153">
        <v>154.419735199174</v>
      </c>
      <c r="D728" s="153">
        <v>15.413</v>
      </c>
      <c r="E728" s="153">
        <v>188.17500000000001</v>
      </c>
      <c r="F728" s="153">
        <v>196.94</v>
      </c>
      <c r="G728" s="153">
        <v>117.88800000000001</v>
      </c>
      <c r="H728" s="153">
        <v>54.875</v>
      </c>
      <c r="I728" s="153">
        <v>24.786000000000001</v>
      </c>
      <c r="J728" s="153">
        <v>4.6829999999999998</v>
      </c>
    </row>
    <row r="729" spans="1:10" x14ac:dyDescent="0.25">
      <c r="A729" s="152" t="s">
        <v>769</v>
      </c>
      <c r="B729" s="153">
        <v>57.045764215980597</v>
      </c>
      <c r="C729" s="153">
        <v>136.46202139357101</v>
      </c>
      <c r="D729" s="153">
        <v>18.27</v>
      </c>
      <c r="E729" s="153">
        <v>202.02799999999999</v>
      </c>
      <c r="F729" s="153">
        <v>193.43600000000001</v>
      </c>
      <c r="G729" s="153">
        <v>60.177</v>
      </c>
      <c r="H729" s="153">
        <v>20.417000000000002</v>
      </c>
      <c r="I729" s="153">
        <v>8.5980000000000008</v>
      </c>
      <c r="J729" s="153">
        <v>1.0740000000000001</v>
      </c>
    </row>
    <row r="730" spans="1:10" x14ac:dyDescent="0.25">
      <c r="A730" s="152" t="s">
        <v>770</v>
      </c>
      <c r="B730" s="153">
        <v>53.534560795778802</v>
      </c>
      <c r="C730" s="153">
        <v>119.550964415046</v>
      </c>
      <c r="D730" s="153">
        <v>23.716000000000001</v>
      </c>
      <c r="E730" s="153">
        <v>241.01</v>
      </c>
      <c r="F730" s="153">
        <v>184.98699999999999</v>
      </c>
      <c r="G730" s="153">
        <v>69.849999999999994</v>
      </c>
      <c r="H730" s="153">
        <v>22.363</v>
      </c>
      <c r="I730" s="153">
        <v>6.6059999999999999</v>
      </c>
      <c r="J730" s="153">
        <v>1.468</v>
      </c>
    </row>
    <row r="731" spans="1:10" x14ac:dyDescent="0.25">
      <c r="A731" s="152" t="s">
        <v>771</v>
      </c>
      <c r="B731" s="153">
        <v>49.982331467895698</v>
      </c>
      <c r="C731" s="153">
        <v>113.46251855574999</v>
      </c>
      <c r="D731" s="153">
        <v>17.212</v>
      </c>
      <c r="E731" s="153">
        <v>167.928</v>
      </c>
      <c r="F731" s="153">
        <v>150.196</v>
      </c>
      <c r="G731" s="153">
        <v>49.02</v>
      </c>
      <c r="H731" s="153">
        <v>10.428000000000001</v>
      </c>
      <c r="I731" s="153">
        <v>4.1719999999999997</v>
      </c>
      <c r="J731" s="153">
        <v>1.044</v>
      </c>
    </row>
    <row r="732" spans="1:10" x14ac:dyDescent="0.25">
      <c r="A732" s="152" t="s">
        <v>772</v>
      </c>
      <c r="B732" s="153">
        <v>42.446928882665297</v>
      </c>
      <c r="C732" s="153">
        <v>104.244989299621</v>
      </c>
      <c r="D732" s="153">
        <v>9.7089999999999996</v>
      </c>
      <c r="E732" s="153">
        <v>131.72300000000001</v>
      </c>
      <c r="F732" s="153">
        <v>108.102</v>
      </c>
      <c r="G732" s="153">
        <v>35.576000000000001</v>
      </c>
      <c r="H732" s="153">
        <v>7.649</v>
      </c>
      <c r="I732" s="153">
        <v>2.4420000000000002</v>
      </c>
      <c r="J732" s="153">
        <v>0.79900000000000004</v>
      </c>
    </row>
    <row r="733" spans="1:10" x14ac:dyDescent="0.25">
      <c r="A733" s="152" t="s">
        <v>773</v>
      </c>
      <c r="B733" s="153">
        <v>30.453050240649699</v>
      </c>
      <c r="C733" s="153">
        <v>90.956096213588495</v>
      </c>
      <c r="D733" s="153">
        <v>8.1479999999999997</v>
      </c>
      <c r="E733" s="153">
        <v>134.49299999999999</v>
      </c>
      <c r="F733" s="153">
        <v>104.355</v>
      </c>
      <c r="G733" s="153">
        <v>40.131</v>
      </c>
      <c r="H733" s="153">
        <v>9.9779999999999998</v>
      </c>
      <c r="I733" s="153">
        <v>2.0459999999999998</v>
      </c>
      <c r="J733" s="153">
        <v>0.84899999999999998</v>
      </c>
    </row>
    <row r="734" spans="1:10" x14ac:dyDescent="0.25">
      <c r="A734" s="152" t="s">
        <v>774</v>
      </c>
      <c r="B734" s="153">
        <v>19.5900230612299</v>
      </c>
      <c r="C734" s="153">
        <v>81.465383035196197</v>
      </c>
      <c r="D734" s="153">
        <v>7.8550000000000004</v>
      </c>
      <c r="E734" s="153">
        <v>132.934</v>
      </c>
      <c r="F734" s="153">
        <v>112.276</v>
      </c>
      <c r="G734" s="153">
        <v>38.99</v>
      </c>
      <c r="H734" s="153">
        <v>9.93</v>
      </c>
      <c r="I734" s="153">
        <v>3.1859999999999999</v>
      </c>
      <c r="J734" s="153">
        <v>0.82899999999999996</v>
      </c>
    </row>
    <row r="735" spans="1:10" x14ac:dyDescent="0.25">
      <c r="A735" s="152" t="s">
        <v>775</v>
      </c>
      <c r="B735" s="153">
        <v>13.5352213481272</v>
      </c>
      <c r="C735" s="153">
        <v>74.467712289030104</v>
      </c>
      <c r="D735" s="153">
        <v>7.5209999999999999</v>
      </c>
      <c r="E735" s="153">
        <v>133.63800000000001</v>
      </c>
      <c r="F735" s="153">
        <v>113.31100000000001</v>
      </c>
      <c r="G735" s="153">
        <v>40.142000000000003</v>
      </c>
      <c r="H735" s="153">
        <v>10.884</v>
      </c>
      <c r="I735" s="153">
        <v>3.621</v>
      </c>
      <c r="J735" s="153">
        <v>0.88300000000000001</v>
      </c>
    </row>
    <row r="736" spans="1:10" x14ac:dyDescent="0.25">
      <c r="A736" s="152" t="s">
        <v>776</v>
      </c>
      <c r="B736" s="153">
        <v>11.186586163929601</v>
      </c>
      <c r="C736" s="153">
        <v>68.224297003330193</v>
      </c>
      <c r="D736" s="153">
        <v>7.0880000000000001</v>
      </c>
      <c r="E736" s="153">
        <v>127.61199999999999</v>
      </c>
      <c r="F736" s="153">
        <v>120.89400000000001</v>
      </c>
      <c r="G736" s="153">
        <v>42.91</v>
      </c>
      <c r="H736" s="153">
        <v>12.704000000000001</v>
      </c>
      <c r="I736" s="153">
        <v>6.0670000000000002</v>
      </c>
      <c r="J736" s="153">
        <v>0.86499999999999999</v>
      </c>
    </row>
    <row r="737" spans="1:10" x14ac:dyDescent="0.25">
      <c r="A737" s="152" t="s">
        <v>777</v>
      </c>
      <c r="B737" s="153">
        <v>9.3064294457124692</v>
      </c>
      <c r="C737" s="153">
        <v>62.660818590904199</v>
      </c>
      <c r="D737" s="153">
        <v>7.0270000000000001</v>
      </c>
      <c r="E737" s="153">
        <v>122.46899999999999</v>
      </c>
      <c r="F737" s="153">
        <v>125.108</v>
      </c>
      <c r="G737" s="153">
        <v>47.302999999999997</v>
      </c>
      <c r="H737" s="153">
        <v>14.666</v>
      </c>
      <c r="I737" s="153">
        <v>7.6150000000000002</v>
      </c>
      <c r="J737" s="153">
        <v>0.85199999999999998</v>
      </c>
    </row>
    <row r="738" spans="1:10" x14ac:dyDescent="0.25">
      <c r="A738" s="152" t="s">
        <v>778</v>
      </c>
      <c r="B738" s="153">
        <v>7.8531134331757402</v>
      </c>
      <c r="C738" s="153">
        <v>57.792882675589198</v>
      </c>
      <c r="D738" s="153">
        <v>6.8719999999999999</v>
      </c>
      <c r="E738" s="153">
        <v>114.625</v>
      </c>
      <c r="F738" s="153">
        <v>128.37799999999999</v>
      </c>
      <c r="G738" s="153">
        <v>53.817999999999998</v>
      </c>
      <c r="H738" s="153">
        <v>17.509</v>
      </c>
      <c r="I738" s="153">
        <v>8.9740000000000002</v>
      </c>
      <c r="J738" s="153">
        <v>0.82399999999999995</v>
      </c>
    </row>
    <row r="739" spans="1:10" x14ac:dyDescent="0.25">
      <c r="A739" s="152" t="s">
        <v>779</v>
      </c>
      <c r="B739" s="153">
        <v>6.7380682822990599</v>
      </c>
      <c r="C739" s="153">
        <v>53.651235625061702</v>
      </c>
      <c r="D739" s="153">
        <v>6.9489999999999998</v>
      </c>
      <c r="E739" s="153">
        <v>104.011</v>
      </c>
      <c r="F739" s="153">
        <v>130.20500000000001</v>
      </c>
      <c r="G739" s="153">
        <v>62.863</v>
      </c>
      <c r="H739" s="153">
        <v>21.529</v>
      </c>
      <c r="I739" s="153">
        <v>9.843</v>
      </c>
      <c r="J739" s="153">
        <v>0.78</v>
      </c>
    </row>
    <row r="740" spans="1:10" x14ac:dyDescent="0.25">
      <c r="A740" s="152" t="s">
        <v>780</v>
      </c>
      <c r="B740" s="153">
        <v>5.7418060279491598</v>
      </c>
      <c r="C740" s="153">
        <v>49.575877191421597</v>
      </c>
      <c r="D740" s="153">
        <v>7.0389999999999997</v>
      </c>
      <c r="E740" s="153">
        <v>90.653000000000006</v>
      </c>
      <c r="F740" s="153">
        <v>129.72399999999999</v>
      </c>
      <c r="G740" s="153">
        <v>74.676000000000002</v>
      </c>
      <c r="H740" s="153">
        <v>27.047999999999998</v>
      </c>
      <c r="I740" s="153">
        <v>10.664999999999999</v>
      </c>
      <c r="J740" s="153">
        <v>0.71499999999999997</v>
      </c>
    </row>
    <row r="741" spans="1:10" x14ac:dyDescent="0.25">
      <c r="A741" s="152" t="s">
        <v>781</v>
      </c>
      <c r="B741" s="153">
        <v>4.9536236395909503</v>
      </c>
      <c r="C741" s="153">
        <v>45.932363049744502</v>
      </c>
      <c r="D741" s="153">
        <v>7.11</v>
      </c>
      <c r="E741" s="153">
        <v>75.234999999999999</v>
      </c>
      <c r="F741" s="153">
        <v>126.23399999999999</v>
      </c>
      <c r="G741" s="153">
        <v>89.341999999999999</v>
      </c>
      <c r="H741" s="153">
        <v>34.453000000000003</v>
      </c>
      <c r="I741" s="153">
        <v>10.97</v>
      </c>
      <c r="J741" s="153">
        <v>0.63600000000000001</v>
      </c>
    </row>
    <row r="742" spans="1:10" x14ac:dyDescent="0.25">
      <c r="A742" s="152" t="s">
        <v>782</v>
      </c>
      <c r="B742" s="153">
        <v>4.2674067116609304</v>
      </c>
      <c r="C742" s="153">
        <v>42.330736616814598</v>
      </c>
      <c r="D742" s="153">
        <v>7.1760000000000002</v>
      </c>
      <c r="E742" s="153">
        <v>58.957999999999998</v>
      </c>
      <c r="F742" s="153">
        <v>119.288</v>
      </c>
      <c r="G742" s="153">
        <v>106.46299999999999</v>
      </c>
      <c r="H742" s="153">
        <v>44.101999999999997</v>
      </c>
      <c r="I742" s="153">
        <v>10.651</v>
      </c>
      <c r="J742" s="153">
        <v>0.54200000000000004</v>
      </c>
    </row>
    <row r="743" spans="1:10" x14ac:dyDescent="0.25">
      <c r="A743" s="152" t="s">
        <v>783</v>
      </c>
      <c r="B743" s="153">
        <v>188.69255509889001</v>
      </c>
      <c r="C743" s="153">
        <v>296.70150228608702</v>
      </c>
      <c r="D743" s="153">
        <v>127.994</v>
      </c>
      <c r="E743" s="153">
        <v>287.00200000000001</v>
      </c>
      <c r="F743" s="153">
        <v>323.00700000000001</v>
      </c>
      <c r="G743" s="153">
        <v>279.99900000000002</v>
      </c>
      <c r="H743" s="153">
        <v>213.994</v>
      </c>
      <c r="I743" s="153">
        <v>92.004000000000005</v>
      </c>
      <c r="J743" s="153">
        <v>28</v>
      </c>
    </row>
    <row r="744" spans="1:10" x14ac:dyDescent="0.25">
      <c r="A744" s="152" t="s">
        <v>784</v>
      </c>
      <c r="B744" s="153">
        <v>153.483256346074</v>
      </c>
      <c r="C744" s="153">
        <v>256.06240055509699</v>
      </c>
      <c r="D744" s="153">
        <v>127.994</v>
      </c>
      <c r="E744" s="153">
        <v>287.00200000000001</v>
      </c>
      <c r="F744" s="153">
        <v>323.00700000000001</v>
      </c>
      <c r="G744" s="153">
        <v>279.99900000000002</v>
      </c>
      <c r="H744" s="153">
        <v>213.994</v>
      </c>
      <c r="I744" s="153">
        <v>92.004000000000005</v>
      </c>
      <c r="J744" s="153">
        <v>28</v>
      </c>
    </row>
    <row r="745" spans="1:10" x14ac:dyDescent="0.25">
      <c r="A745" s="152" t="s">
        <v>785</v>
      </c>
      <c r="B745" s="153">
        <v>131.22835595950301</v>
      </c>
      <c r="C745" s="153">
        <v>234.474665675214</v>
      </c>
      <c r="D745" s="153">
        <v>127.994</v>
      </c>
      <c r="E745" s="153">
        <v>287.00200000000001</v>
      </c>
      <c r="F745" s="153">
        <v>323.00700000000001</v>
      </c>
      <c r="G745" s="153">
        <v>279.99900000000002</v>
      </c>
      <c r="H745" s="153">
        <v>213.994</v>
      </c>
      <c r="I745" s="153">
        <v>92.004000000000005</v>
      </c>
      <c r="J745" s="153">
        <v>28</v>
      </c>
    </row>
    <row r="746" spans="1:10" x14ac:dyDescent="0.25">
      <c r="A746" s="152" t="s">
        <v>786</v>
      </c>
      <c r="B746" s="153">
        <v>114.701714903729</v>
      </c>
      <c r="C746" s="153">
        <v>218.29247483078299</v>
      </c>
      <c r="D746" s="153">
        <v>118.7</v>
      </c>
      <c r="E746" s="153">
        <v>277.601</v>
      </c>
      <c r="F746" s="153">
        <v>293.69600000000003</v>
      </c>
      <c r="G746" s="153">
        <v>255.399</v>
      </c>
      <c r="H746" s="153">
        <v>182.40199999999999</v>
      </c>
      <c r="I746" s="153">
        <v>83.096999999999994</v>
      </c>
      <c r="J746" s="153">
        <v>25.305</v>
      </c>
    </row>
    <row r="747" spans="1:10" x14ac:dyDescent="0.25">
      <c r="A747" s="152" t="s">
        <v>787</v>
      </c>
      <c r="B747" s="153">
        <v>101.122716948738</v>
      </c>
      <c r="C747" s="153">
        <v>203.70101677511499</v>
      </c>
      <c r="D747" s="153">
        <v>88.1</v>
      </c>
      <c r="E747" s="153">
        <v>225.79300000000001</v>
      </c>
      <c r="F747" s="153">
        <v>233.536</v>
      </c>
      <c r="G747" s="153">
        <v>196.29300000000001</v>
      </c>
      <c r="H747" s="153">
        <v>141.221</v>
      </c>
      <c r="I747" s="153">
        <v>73.203000000000003</v>
      </c>
      <c r="J747" s="153">
        <v>21.954000000000001</v>
      </c>
    </row>
    <row r="748" spans="1:10" x14ac:dyDescent="0.25">
      <c r="A748" s="152" t="s">
        <v>788</v>
      </c>
      <c r="B748" s="153">
        <v>80.218627140191302</v>
      </c>
      <c r="C748" s="153">
        <v>185.32784828082899</v>
      </c>
      <c r="D748" s="153">
        <v>84.766999999999996</v>
      </c>
      <c r="E748" s="153">
        <v>207.85599999999999</v>
      </c>
      <c r="F748" s="153">
        <v>208.154</v>
      </c>
      <c r="G748" s="153">
        <v>164.73599999999999</v>
      </c>
      <c r="H748" s="153">
        <v>114.65900000000001</v>
      </c>
      <c r="I748" s="153">
        <v>54.884</v>
      </c>
      <c r="J748" s="153">
        <v>15.584</v>
      </c>
    </row>
    <row r="749" spans="1:10" x14ac:dyDescent="0.25">
      <c r="A749" s="152" t="s">
        <v>789</v>
      </c>
      <c r="B749" s="153">
        <v>59.757440521747398</v>
      </c>
      <c r="C749" s="153">
        <v>145.483901806864</v>
      </c>
      <c r="D749" s="153">
        <v>80.94</v>
      </c>
      <c r="E749" s="153">
        <v>191.2</v>
      </c>
      <c r="F749" s="153">
        <v>186.078</v>
      </c>
      <c r="G749" s="153">
        <v>138.37899999999999</v>
      </c>
      <c r="H749" s="153">
        <v>92.891000000000005</v>
      </c>
      <c r="I749" s="153">
        <v>40.070999999999998</v>
      </c>
      <c r="J749" s="153">
        <v>10.441000000000001</v>
      </c>
    </row>
    <row r="750" spans="1:10" x14ac:dyDescent="0.25">
      <c r="A750" s="152" t="s">
        <v>790</v>
      </c>
      <c r="B750" s="153">
        <v>48.490902235954799</v>
      </c>
      <c r="C750" s="153">
        <v>134.11688093437499</v>
      </c>
      <c r="D750" s="153">
        <v>75.659000000000006</v>
      </c>
      <c r="E750" s="153">
        <v>172.97200000000001</v>
      </c>
      <c r="F750" s="153">
        <v>163.75800000000001</v>
      </c>
      <c r="G750" s="153">
        <v>114.56100000000001</v>
      </c>
      <c r="H750" s="153">
        <v>73.790999999999997</v>
      </c>
      <c r="I750" s="153">
        <v>27.93</v>
      </c>
      <c r="J750" s="153">
        <v>6.3689999999999998</v>
      </c>
    </row>
    <row r="751" spans="1:10" x14ac:dyDescent="0.25">
      <c r="A751" s="152" t="s">
        <v>791</v>
      </c>
      <c r="B751" s="153">
        <v>38.0067977838576</v>
      </c>
      <c r="C751" s="153">
        <v>125.310470252013</v>
      </c>
      <c r="D751" s="153">
        <v>82.701999999999998</v>
      </c>
      <c r="E751" s="153">
        <v>157.63499999999999</v>
      </c>
      <c r="F751" s="153">
        <v>140.298</v>
      </c>
      <c r="G751" s="153">
        <v>98.521000000000001</v>
      </c>
      <c r="H751" s="153">
        <v>60.631</v>
      </c>
      <c r="I751" s="153">
        <v>24.253</v>
      </c>
      <c r="J751" s="153">
        <v>4.3600000000000003</v>
      </c>
    </row>
    <row r="752" spans="1:10" x14ac:dyDescent="0.25">
      <c r="A752" s="152" t="s">
        <v>792</v>
      </c>
      <c r="B752" s="153">
        <v>33.212119633794202</v>
      </c>
      <c r="C752" s="153">
        <v>116.465199003175</v>
      </c>
      <c r="D752" s="153">
        <v>83.289000000000001</v>
      </c>
      <c r="E752" s="153">
        <v>138.41900000000001</v>
      </c>
      <c r="F752" s="153">
        <v>121.164</v>
      </c>
      <c r="G752" s="153">
        <v>83.834000000000003</v>
      </c>
      <c r="H752" s="153">
        <v>47.499000000000002</v>
      </c>
      <c r="I752" s="153">
        <v>23.07</v>
      </c>
      <c r="J752" s="153">
        <v>2.7250000000000001</v>
      </c>
    </row>
    <row r="753" spans="1:10" x14ac:dyDescent="0.25">
      <c r="A753" s="152" t="s">
        <v>793</v>
      </c>
      <c r="B753" s="153">
        <v>28.763544307726701</v>
      </c>
      <c r="C753" s="153">
        <v>107.666018138209</v>
      </c>
      <c r="D753" s="153">
        <v>86.319000000000003</v>
      </c>
      <c r="E753" s="153">
        <v>127.71899999999999</v>
      </c>
      <c r="F753" s="153">
        <v>109.77</v>
      </c>
      <c r="G753" s="153">
        <v>76.483999999999995</v>
      </c>
      <c r="H753" s="153">
        <v>40.856999999999999</v>
      </c>
      <c r="I753" s="153">
        <v>16.956</v>
      </c>
      <c r="J753" s="153">
        <v>1.895</v>
      </c>
    </row>
    <row r="754" spans="1:10" x14ac:dyDescent="0.25">
      <c r="A754" s="152" t="s">
        <v>794</v>
      </c>
      <c r="B754" s="153">
        <v>26.788546078341898</v>
      </c>
      <c r="C754" s="153">
        <v>98.2175540130401</v>
      </c>
      <c r="D754" s="153">
        <v>63.685000000000002</v>
      </c>
      <c r="E754" s="153">
        <v>122.31399999999999</v>
      </c>
      <c r="F754" s="153">
        <v>103.459</v>
      </c>
      <c r="G754" s="153">
        <v>69.772000000000006</v>
      </c>
      <c r="H754" s="153">
        <v>41.399000000000001</v>
      </c>
      <c r="I754" s="153">
        <v>16.372</v>
      </c>
      <c r="J754" s="153">
        <v>2.9990000000000001</v>
      </c>
    </row>
    <row r="755" spans="1:10" x14ac:dyDescent="0.25">
      <c r="A755" s="152" t="s">
        <v>795</v>
      </c>
      <c r="B755" s="153">
        <v>25.171493809877798</v>
      </c>
      <c r="C755" s="153">
        <v>92.442342437557599</v>
      </c>
      <c r="D755" s="153">
        <v>57.656999999999996</v>
      </c>
      <c r="E755" s="153">
        <v>112.277</v>
      </c>
      <c r="F755" s="153">
        <v>96.775000000000006</v>
      </c>
      <c r="G755" s="153">
        <v>64.954999999999998</v>
      </c>
      <c r="H755" s="153">
        <v>37.726999999999997</v>
      </c>
      <c r="I755" s="153">
        <v>14.682</v>
      </c>
      <c r="J755" s="153">
        <v>2.7069999999999999</v>
      </c>
    </row>
    <row r="756" spans="1:10" x14ac:dyDescent="0.25">
      <c r="A756" s="152" t="s">
        <v>796</v>
      </c>
      <c r="B756" s="153">
        <v>21.752868846262999</v>
      </c>
      <c r="C756" s="153">
        <v>87.021489671572496</v>
      </c>
      <c r="D756" s="153">
        <v>42.698999999999998</v>
      </c>
      <c r="E756" s="153">
        <v>108.352</v>
      </c>
      <c r="F756" s="153">
        <v>95.284999999999997</v>
      </c>
      <c r="G756" s="153">
        <v>62.603000000000002</v>
      </c>
      <c r="H756" s="153">
        <v>38.835000000000001</v>
      </c>
      <c r="I756" s="153">
        <v>14.121</v>
      </c>
      <c r="J756" s="153">
        <v>3.9249999999999998</v>
      </c>
    </row>
    <row r="757" spans="1:10" x14ac:dyDescent="0.25">
      <c r="A757" s="152" t="s">
        <v>797</v>
      </c>
      <c r="B757" s="153">
        <v>18.5010285570878</v>
      </c>
      <c r="C757" s="153">
        <v>81.346965396988395</v>
      </c>
      <c r="D757" s="153">
        <v>35.906999999999996</v>
      </c>
      <c r="E757" s="153">
        <v>102.87</v>
      </c>
      <c r="F757" s="153">
        <v>92.564999999999998</v>
      </c>
      <c r="G757" s="153">
        <v>60.914000000000001</v>
      </c>
      <c r="H757" s="153">
        <v>38.545999999999999</v>
      </c>
      <c r="I757" s="153">
        <v>13.48</v>
      </c>
      <c r="J757" s="153">
        <v>4.298</v>
      </c>
    </row>
    <row r="758" spans="1:10" x14ac:dyDescent="0.25">
      <c r="A758" s="152" t="s">
        <v>798</v>
      </c>
      <c r="B758" s="153">
        <v>15.749274981099701</v>
      </c>
      <c r="C758" s="153">
        <v>76.114605326123495</v>
      </c>
      <c r="D758" s="153">
        <v>30.704000000000001</v>
      </c>
      <c r="E758" s="153">
        <v>98.537000000000006</v>
      </c>
      <c r="F758" s="153">
        <v>91.512</v>
      </c>
      <c r="G758" s="153">
        <v>60.81</v>
      </c>
      <c r="H758" s="153">
        <v>38.917000000000002</v>
      </c>
      <c r="I758" s="153">
        <v>13.045999999999999</v>
      </c>
      <c r="J758" s="153">
        <v>4.5540000000000003</v>
      </c>
    </row>
    <row r="759" spans="1:10" x14ac:dyDescent="0.25">
      <c r="A759" s="152" t="s">
        <v>799</v>
      </c>
      <c r="B759" s="153">
        <v>13.547126173852799</v>
      </c>
      <c r="C759" s="153">
        <v>71.173769605443397</v>
      </c>
      <c r="D759" s="153">
        <v>26.652999999999999</v>
      </c>
      <c r="E759" s="153">
        <v>95.031000000000006</v>
      </c>
      <c r="F759" s="153">
        <v>91.894000000000005</v>
      </c>
      <c r="G759" s="153">
        <v>62.158999999999999</v>
      </c>
      <c r="H759" s="153">
        <v>39.886000000000003</v>
      </c>
      <c r="I759" s="153">
        <v>12.787000000000001</v>
      </c>
      <c r="J759" s="153">
        <v>4.67</v>
      </c>
    </row>
    <row r="760" spans="1:10" x14ac:dyDescent="0.25">
      <c r="A760" s="152" t="s">
        <v>800</v>
      </c>
      <c r="B760" s="153">
        <v>12.0302410792663</v>
      </c>
      <c r="C760" s="153">
        <v>66.653824117018004</v>
      </c>
      <c r="D760" s="153">
        <v>23.367999999999999</v>
      </c>
      <c r="E760" s="153">
        <v>91.798000000000002</v>
      </c>
      <c r="F760" s="153">
        <v>93.284000000000006</v>
      </c>
      <c r="G760" s="153">
        <v>64.727999999999994</v>
      </c>
      <c r="H760" s="153">
        <v>41.3</v>
      </c>
      <c r="I760" s="153">
        <v>12.618</v>
      </c>
      <c r="J760" s="153">
        <v>4.6040000000000001</v>
      </c>
    </row>
    <row r="761" spans="1:10" x14ac:dyDescent="0.25">
      <c r="A761" s="152" t="s">
        <v>801</v>
      </c>
      <c r="B761" s="153">
        <v>10.714344198951601</v>
      </c>
      <c r="C761" s="153">
        <v>62.427303450400501</v>
      </c>
      <c r="D761" s="153">
        <v>20.619</v>
      </c>
      <c r="E761" s="153">
        <v>88.436999999999998</v>
      </c>
      <c r="F761" s="153">
        <v>95.335999999999999</v>
      </c>
      <c r="G761" s="153">
        <v>68.363</v>
      </c>
      <c r="H761" s="153">
        <v>43.024000000000001</v>
      </c>
      <c r="I761" s="153">
        <v>12.494</v>
      </c>
      <c r="J761" s="153">
        <v>4.3470000000000004</v>
      </c>
    </row>
    <row r="762" spans="1:10" x14ac:dyDescent="0.25">
      <c r="A762" s="152" t="s">
        <v>802</v>
      </c>
      <c r="B762" s="153">
        <v>9.5199763278363001</v>
      </c>
      <c r="C762" s="153">
        <v>58.315128733799703</v>
      </c>
      <c r="D762" s="153">
        <v>18.216000000000001</v>
      </c>
      <c r="E762" s="153">
        <v>84.513999999999996</v>
      </c>
      <c r="F762" s="153">
        <v>97.593000000000004</v>
      </c>
      <c r="G762" s="153">
        <v>72.846999999999994</v>
      </c>
      <c r="H762" s="153">
        <v>44.87</v>
      </c>
      <c r="I762" s="153">
        <v>12.345000000000001</v>
      </c>
      <c r="J762" s="153">
        <v>3.915</v>
      </c>
    </row>
    <row r="763" spans="1:10" x14ac:dyDescent="0.25">
      <c r="A763" s="152" t="s">
        <v>803</v>
      </c>
      <c r="B763" s="153">
        <v>287.64737001939</v>
      </c>
      <c r="C763" s="153">
        <v>471.17709146737798</v>
      </c>
      <c r="D763" s="153">
        <v>114.432</v>
      </c>
      <c r="E763" s="153">
        <v>278.54399999999998</v>
      </c>
      <c r="F763" s="153">
        <v>287.47199999999998</v>
      </c>
      <c r="G763" s="153">
        <v>235.32</v>
      </c>
      <c r="H763" s="153">
        <v>152.11199999999999</v>
      </c>
      <c r="I763" s="153">
        <v>68.567999999999998</v>
      </c>
      <c r="J763" s="153">
        <v>63.552</v>
      </c>
    </row>
    <row r="764" spans="1:10" x14ac:dyDescent="0.25">
      <c r="A764" s="152" t="s">
        <v>804</v>
      </c>
      <c r="B764" s="153">
        <v>269.59826727700897</v>
      </c>
      <c r="C764" s="153">
        <v>447.91535997584401</v>
      </c>
      <c r="D764" s="153">
        <v>125.89400000000001</v>
      </c>
      <c r="E764" s="153">
        <v>306.44499999999999</v>
      </c>
      <c r="F764" s="153">
        <v>316.267</v>
      </c>
      <c r="G764" s="153">
        <v>258.89100000000002</v>
      </c>
      <c r="H764" s="153">
        <v>167.34899999999999</v>
      </c>
      <c r="I764" s="153">
        <v>75.436000000000007</v>
      </c>
      <c r="J764" s="153">
        <v>69.918000000000006</v>
      </c>
    </row>
    <row r="765" spans="1:10" x14ac:dyDescent="0.25">
      <c r="A765" s="152" t="s">
        <v>805</v>
      </c>
      <c r="B765" s="153">
        <v>249.43591508583199</v>
      </c>
      <c r="C765" s="153">
        <v>424.97703912470399</v>
      </c>
      <c r="D765" s="153">
        <v>131.768</v>
      </c>
      <c r="E765" s="153">
        <v>320.74400000000003</v>
      </c>
      <c r="F765" s="153">
        <v>331.024</v>
      </c>
      <c r="G765" s="153">
        <v>270.971</v>
      </c>
      <c r="H765" s="153">
        <v>175.15700000000001</v>
      </c>
      <c r="I765" s="153">
        <v>78.956000000000003</v>
      </c>
      <c r="J765" s="153">
        <v>73.180000000000007</v>
      </c>
    </row>
    <row r="766" spans="1:10" x14ac:dyDescent="0.25">
      <c r="A766" s="152" t="s">
        <v>806</v>
      </c>
      <c r="B766" s="153">
        <v>230.02523300004799</v>
      </c>
      <c r="C766" s="153">
        <v>402.357922544014</v>
      </c>
      <c r="D766" s="153">
        <v>134.458</v>
      </c>
      <c r="E766" s="153">
        <v>327.28899999999999</v>
      </c>
      <c r="F766" s="153">
        <v>337.779</v>
      </c>
      <c r="G766" s="153">
        <v>276.50099999999998</v>
      </c>
      <c r="H766" s="153">
        <v>178.732</v>
      </c>
      <c r="I766" s="153">
        <v>80.566999999999993</v>
      </c>
      <c r="J766" s="153">
        <v>74.674000000000007</v>
      </c>
    </row>
    <row r="767" spans="1:10" x14ac:dyDescent="0.25">
      <c r="A767" s="152" t="s">
        <v>807</v>
      </c>
      <c r="B767" s="153">
        <v>207.959744702189</v>
      </c>
      <c r="C767" s="153">
        <v>373.71568567133602</v>
      </c>
      <c r="D767" s="153">
        <v>127.51900000000001</v>
      </c>
      <c r="E767" s="153">
        <v>320.983</v>
      </c>
      <c r="F767" s="153">
        <v>326.84899999999999</v>
      </c>
      <c r="G767" s="153">
        <v>272.62099999999998</v>
      </c>
      <c r="H767" s="153">
        <v>202.262</v>
      </c>
      <c r="I767" s="153">
        <v>89.408000000000001</v>
      </c>
      <c r="J767" s="153">
        <v>70.358000000000004</v>
      </c>
    </row>
    <row r="768" spans="1:10" x14ac:dyDescent="0.25">
      <c r="A768" s="152" t="s">
        <v>808</v>
      </c>
      <c r="B768" s="153">
        <v>187.26942516510201</v>
      </c>
      <c r="C768" s="153">
        <v>351.16732001195498</v>
      </c>
      <c r="D768" s="153">
        <v>127.51900000000001</v>
      </c>
      <c r="E768" s="153">
        <v>320.983</v>
      </c>
      <c r="F768" s="153">
        <v>326.84899999999999</v>
      </c>
      <c r="G768" s="153">
        <v>272.62099999999998</v>
      </c>
      <c r="H768" s="153">
        <v>202.262</v>
      </c>
      <c r="I768" s="153">
        <v>89.408000000000001</v>
      </c>
      <c r="J768" s="153">
        <v>70.358000000000004</v>
      </c>
    </row>
    <row r="769" spans="1:10" x14ac:dyDescent="0.25">
      <c r="A769" s="152" t="s">
        <v>809</v>
      </c>
      <c r="B769" s="153">
        <v>158.26964798591101</v>
      </c>
      <c r="C769" s="153">
        <v>320.16263246832801</v>
      </c>
      <c r="D769" s="153">
        <v>126.70099999999999</v>
      </c>
      <c r="E769" s="153">
        <v>294.34899999999999</v>
      </c>
      <c r="F769" s="153">
        <v>321.16699999999997</v>
      </c>
      <c r="G769" s="153">
        <v>284.267</v>
      </c>
      <c r="H769" s="153">
        <v>221.77699999999999</v>
      </c>
      <c r="I769" s="153">
        <v>100.334</v>
      </c>
      <c r="J769" s="153">
        <v>61.405000000000001</v>
      </c>
    </row>
    <row r="770" spans="1:10" x14ac:dyDescent="0.25">
      <c r="A770" s="152" t="s">
        <v>810</v>
      </c>
      <c r="B770" s="153">
        <v>133.482000425145</v>
      </c>
      <c r="C770" s="153">
        <v>289.11125193639901</v>
      </c>
      <c r="D770" s="153">
        <v>119.622</v>
      </c>
      <c r="E770" s="153">
        <v>254.42599999999999</v>
      </c>
      <c r="F770" s="153">
        <v>299.82499999999999</v>
      </c>
      <c r="G770" s="153">
        <v>281.22500000000002</v>
      </c>
      <c r="H770" s="153">
        <v>229.315</v>
      </c>
      <c r="I770" s="153">
        <v>105.739</v>
      </c>
      <c r="J770" s="153">
        <v>49.847999999999999</v>
      </c>
    </row>
    <row r="771" spans="1:10" x14ac:dyDescent="0.25">
      <c r="A771" s="152" t="s">
        <v>811</v>
      </c>
      <c r="B771" s="153">
        <v>113.832570216192</v>
      </c>
      <c r="C771" s="153">
        <v>262.87045265413502</v>
      </c>
      <c r="D771" s="153">
        <v>108.20099999999999</v>
      </c>
      <c r="E771" s="153">
        <v>208.60499999999999</v>
      </c>
      <c r="F771" s="153">
        <v>268.05599999999998</v>
      </c>
      <c r="G771" s="153">
        <v>266.11599999999999</v>
      </c>
      <c r="H771" s="153">
        <v>225.649</v>
      </c>
      <c r="I771" s="153">
        <v>105.724</v>
      </c>
      <c r="J771" s="153">
        <v>37.649000000000001</v>
      </c>
    </row>
    <row r="772" spans="1:10" x14ac:dyDescent="0.25">
      <c r="A772" s="152" t="s">
        <v>812</v>
      </c>
      <c r="B772" s="153">
        <v>102.91055621532</v>
      </c>
      <c r="C772" s="153">
        <v>247.69500394921599</v>
      </c>
      <c r="D772" s="153">
        <v>98.941000000000003</v>
      </c>
      <c r="E772" s="153">
        <v>202.00299999999999</v>
      </c>
      <c r="F772" s="153">
        <v>240.13900000000001</v>
      </c>
      <c r="G772" s="153">
        <v>240.13900000000001</v>
      </c>
      <c r="H772" s="153">
        <v>207.15600000000001</v>
      </c>
      <c r="I772" s="153">
        <v>97.058999999999997</v>
      </c>
      <c r="J772" s="153">
        <v>34.563000000000002</v>
      </c>
    </row>
    <row r="773" spans="1:10" x14ac:dyDescent="0.25">
      <c r="A773" s="152" t="s">
        <v>813</v>
      </c>
      <c r="B773" s="153">
        <v>100.58011510968799</v>
      </c>
      <c r="C773" s="153">
        <v>243.65719239616999</v>
      </c>
      <c r="D773" s="153">
        <v>92.194999999999993</v>
      </c>
      <c r="E773" s="153">
        <v>191.63900000000001</v>
      </c>
      <c r="F773" s="153">
        <v>234.102</v>
      </c>
      <c r="G773" s="153">
        <v>227.893</v>
      </c>
      <c r="H773" s="153">
        <v>171.95099999999999</v>
      </c>
      <c r="I773" s="153">
        <v>90.126000000000005</v>
      </c>
      <c r="J773" s="153">
        <v>32.094000000000001</v>
      </c>
    </row>
    <row r="774" spans="1:10" x14ac:dyDescent="0.25">
      <c r="A774" s="152" t="s">
        <v>814</v>
      </c>
      <c r="B774" s="153">
        <v>91.362859655495498</v>
      </c>
      <c r="C774" s="153">
        <v>230.33497619619101</v>
      </c>
      <c r="D774" s="153">
        <v>79.516999999999996</v>
      </c>
      <c r="E774" s="153">
        <v>187.04300000000001</v>
      </c>
      <c r="F774" s="153">
        <v>218.40299999999999</v>
      </c>
      <c r="G774" s="153">
        <v>232.95599999999999</v>
      </c>
      <c r="H774" s="153">
        <v>156.80000000000001</v>
      </c>
      <c r="I774" s="153">
        <v>75.037999999999997</v>
      </c>
      <c r="J774" s="153">
        <v>30.242999999999999</v>
      </c>
    </row>
    <row r="775" spans="1:10" x14ac:dyDescent="0.25">
      <c r="A775" s="152" t="s">
        <v>815</v>
      </c>
      <c r="B775" s="153">
        <v>77.856203578232197</v>
      </c>
      <c r="C775" s="153">
        <v>209.719871890984</v>
      </c>
      <c r="D775" s="153">
        <v>74.445999999999998</v>
      </c>
      <c r="E775" s="153">
        <v>181.875</v>
      </c>
      <c r="F775" s="153">
        <v>209.53</v>
      </c>
      <c r="G775" s="153">
        <v>218.03100000000001</v>
      </c>
      <c r="H775" s="153">
        <v>139.334</v>
      </c>
      <c r="I775" s="153">
        <v>67.004000000000005</v>
      </c>
      <c r="J775" s="153">
        <v>29.78</v>
      </c>
    </row>
    <row r="776" spans="1:10" x14ac:dyDescent="0.25">
      <c r="A776" s="152" t="s">
        <v>816</v>
      </c>
      <c r="B776" s="153">
        <v>68.638668845797099</v>
      </c>
      <c r="C776" s="153">
        <v>194.81900244166701</v>
      </c>
      <c r="D776" s="153">
        <v>62.21</v>
      </c>
      <c r="E776" s="153">
        <v>177.24799999999999</v>
      </c>
      <c r="F776" s="153">
        <v>194.536</v>
      </c>
      <c r="G776" s="153">
        <v>215.03299999999999</v>
      </c>
      <c r="H776" s="153">
        <v>117.723</v>
      </c>
      <c r="I776" s="153">
        <v>51.820999999999998</v>
      </c>
      <c r="J776" s="153">
        <v>28.048999999999999</v>
      </c>
    </row>
    <row r="777" spans="1:10" x14ac:dyDescent="0.25">
      <c r="A777" s="152" t="s">
        <v>817</v>
      </c>
      <c r="B777" s="153">
        <v>60.601480169555202</v>
      </c>
      <c r="C777" s="153">
        <v>181.22405096138201</v>
      </c>
      <c r="D777" s="153">
        <v>54.731999999999999</v>
      </c>
      <c r="E777" s="153">
        <v>167.489</v>
      </c>
      <c r="F777" s="153">
        <v>180.61</v>
      </c>
      <c r="G777" s="153">
        <v>205</v>
      </c>
      <c r="H777" s="153">
        <v>104.682</v>
      </c>
      <c r="I777" s="153">
        <v>44.13</v>
      </c>
      <c r="J777" s="153">
        <v>25.797000000000001</v>
      </c>
    </row>
    <row r="778" spans="1:10" x14ac:dyDescent="0.25">
      <c r="A778" s="152" t="s">
        <v>818</v>
      </c>
      <c r="B778" s="153">
        <v>53.281250676957796</v>
      </c>
      <c r="C778" s="153">
        <v>168.208730721466</v>
      </c>
      <c r="D778" s="153">
        <v>48.362000000000002</v>
      </c>
      <c r="E778" s="153">
        <v>158.399</v>
      </c>
      <c r="F778" s="153">
        <v>168.535</v>
      </c>
      <c r="G778" s="153">
        <v>195.971</v>
      </c>
      <c r="H778" s="153">
        <v>93.847999999999999</v>
      </c>
      <c r="I778" s="153">
        <v>37.9</v>
      </c>
      <c r="J778" s="153">
        <v>23.585000000000001</v>
      </c>
    </row>
    <row r="779" spans="1:10" x14ac:dyDescent="0.25">
      <c r="A779" s="152" t="s">
        <v>819</v>
      </c>
      <c r="B779" s="153">
        <v>47.235656905648497</v>
      </c>
      <c r="C779" s="153">
        <v>156.31197285455599</v>
      </c>
      <c r="D779" s="153">
        <v>42.970999999999997</v>
      </c>
      <c r="E779" s="153">
        <v>150.089</v>
      </c>
      <c r="F779" s="153">
        <v>158.286</v>
      </c>
      <c r="G779" s="153">
        <v>188.05699999999999</v>
      </c>
      <c r="H779" s="153">
        <v>84.912000000000006</v>
      </c>
      <c r="I779" s="153">
        <v>32.86</v>
      </c>
      <c r="J779" s="153">
        <v>21.465</v>
      </c>
    </row>
    <row r="780" spans="1:10" x14ac:dyDescent="0.25">
      <c r="A780" s="152" t="s">
        <v>820</v>
      </c>
      <c r="B780" s="153">
        <v>42.012010643629097</v>
      </c>
      <c r="C780" s="153">
        <v>145.06367271005601</v>
      </c>
      <c r="D780" s="153">
        <v>38.417999999999999</v>
      </c>
      <c r="E780" s="153">
        <v>142.6</v>
      </c>
      <c r="F780" s="153">
        <v>149.69300000000001</v>
      </c>
      <c r="G780" s="153">
        <v>181.29900000000001</v>
      </c>
      <c r="H780" s="153">
        <v>77.602000000000004</v>
      </c>
      <c r="I780" s="153">
        <v>28.786999999999999</v>
      </c>
      <c r="J780" s="153">
        <v>19.460999999999999</v>
      </c>
    </row>
    <row r="781" spans="1:10" x14ac:dyDescent="0.25">
      <c r="A781" s="152" t="s">
        <v>821</v>
      </c>
      <c r="B781" s="153">
        <v>37.245375391557097</v>
      </c>
      <c r="C781" s="153">
        <v>133.58249102080401</v>
      </c>
      <c r="D781" s="153">
        <v>34.536999999999999</v>
      </c>
      <c r="E781" s="153">
        <v>135.75899999999999</v>
      </c>
      <c r="F781" s="153">
        <v>142.46299999999999</v>
      </c>
      <c r="G781" s="153">
        <v>175.47499999999999</v>
      </c>
      <c r="H781" s="153">
        <v>71.587000000000003</v>
      </c>
      <c r="I781" s="153">
        <v>25.463999999999999</v>
      </c>
      <c r="J781" s="153">
        <v>17.555</v>
      </c>
    </row>
    <row r="782" spans="1:10" x14ac:dyDescent="0.25">
      <c r="A782" s="152" t="s">
        <v>822</v>
      </c>
      <c r="B782" s="153">
        <v>33.157266821626799</v>
      </c>
      <c r="C782" s="153">
        <v>123.30044012443599</v>
      </c>
      <c r="D782" s="153">
        <v>31.173999999999999</v>
      </c>
      <c r="E782" s="153">
        <v>129.346</v>
      </c>
      <c r="F782" s="153">
        <v>136.25700000000001</v>
      </c>
      <c r="G782" s="153">
        <v>170.291</v>
      </c>
      <c r="H782" s="153">
        <v>66.569999999999993</v>
      </c>
      <c r="I782" s="153">
        <v>22.718</v>
      </c>
      <c r="J782" s="153">
        <v>15.744</v>
      </c>
    </row>
    <row r="783" spans="1:10" x14ac:dyDescent="0.25">
      <c r="A783" s="152" t="s">
        <v>3959</v>
      </c>
      <c r="B783" s="153">
        <v>240.238555950169</v>
      </c>
      <c r="C783" s="153">
        <v>396.58689497041098</v>
      </c>
      <c r="D783" s="153">
        <v>131.869</v>
      </c>
      <c r="E783" s="153">
        <v>238.72800000000001</v>
      </c>
      <c r="F783" s="153">
        <v>255.78</v>
      </c>
      <c r="G783" s="153">
        <v>229.63300000000001</v>
      </c>
      <c r="H783" s="153">
        <v>168.24700000000001</v>
      </c>
      <c r="I783" s="153">
        <v>85.26</v>
      </c>
      <c r="J783" s="153">
        <v>27.283000000000001</v>
      </c>
    </row>
    <row r="784" spans="1:10" x14ac:dyDescent="0.25">
      <c r="A784" s="152" t="s">
        <v>3960</v>
      </c>
      <c r="B784" s="153">
        <v>206.87064217798999</v>
      </c>
      <c r="C784" s="153">
        <v>355.95290445069202</v>
      </c>
      <c r="D784" s="153">
        <v>134.23500000000001</v>
      </c>
      <c r="E784" s="153">
        <v>243.012</v>
      </c>
      <c r="F784" s="153">
        <v>260.37</v>
      </c>
      <c r="G784" s="153">
        <v>233.755</v>
      </c>
      <c r="H784" s="153">
        <v>171.26499999999999</v>
      </c>
      <c r="I784" s="153">
        <v>86.79</v>
      </c>
      <c r="J784" s="153">
        <v>27.773</v>
      </c>
    </row>
    <row r="785" spans="1:10" x14ac:dyDescent="0.25">
      <c r="A785" s="152" t="s">
        <v>3961</v>
      </c>
      <c r="B785" s="153">
        <v>177.08583110517901</v>
      </c>
      <c r="C785" s="153">
        <v>323.06985038043899</v>
      </c>
      <c r="D785" s="153">
        <v>138.94499999999999</v>
      </c>
      <c r="E785" s="153">
        <v>251.53800000000001</v>
      </c>
      <c r="F785" s="153">
        <v>269.505</v>
      </c>
      <c r="G785" s="153">
        <v>241.95500000000001</v>
      </c>
      <c r="H785" s="153">
        <v>177.27500000000001</v>
      </c>
      <c r="I785" s="153">
        <v>89.834999999999994</v>
      </c>
      <c r="J785" s="153">
        <v>28.747</v>
      </c>
    </row>
    <row r="786" spans="1:10" x14ac:dyDescent="0.25">
      <c r="A786" s="152" t="s">
        <v>3962</v>
      </c>
      <c r="B786" s="153">
        <v>157.64716060884899</v>
      </c>
      <c r="C786" s="153">
        <v>299.68309690451701</v>
      </c>
      <c r="D786" s="153">
        <v>143.654</v>
      </c>
      <c r="E786" s="153">
        <v>260.06400000000002</v>
      </c>
      <c r="F786" s="153">
        <v>278.64</v>
      </c>
      <c r="G786" s="153">
        <v>250.15700000000001</v>
      </c>
      <c r="H786" s="153">
        <v>183.28299999999999</v>
      </c>
      <c r="I786" s="153">
        <v>92.88</v>
      </c>
      <c r="J786" s="153">
        <v>29.722000000000001</v>
      </c>
    </row>
    <row r="787" spans="1:10" x14ac:dyDescent="0.25">
      <c r="A787" s="152" t="s">
        <v>3963</v>
      </c>
      <c r="B787" s="153">
        <v>144.98451309499401</v>
      </c>
      <c r="C787" s="153">
        <v>285.48441531085302</v>
      </c>
      <c r="D787" s="153">
        <v>147.32</v>
      </c>
      <c r="E787" s="153">
        <v>266.7</v>
      </c>
      <c r="F787" s="153">
        <v>285.75</v>
      </c>
      <c r="G787" s="153">
        <v>256.54000000000002</v>
      </c>
      <c r="H787" s="153">
        <v>187.96</v>
      </c>
      <c r="I787" s="153">
        <v>95.25</v>
      </c>
      <c r="J787" s="153">
        <v>30.48</v>
      </c>
    </row>
    <row r="788" spans="1:10" x14ac:dyDescent="0.25">
      <c r="A788" s="152" t="s">
        <v>3964</v>
      </c>
      <c r="B788" s="153">
        <v>134.565519530747</v>
      </c>
      <c r="C788" s="153">
        <v>273.02658032919999</v>
      </c>
      <c r="D788" s="153">
        <v>147.32</v>
      </c>
      <c r="E788" s="153">
        <v>266.7</v>
      </c>
      <c r="F788" s="153">
        <v>285.75</v>
      </c>
      <c r="G788" s="153">
        <v>256.54000000000002</v>
      </c>
      <c r="H788" s="153">
        <v>187.96</v>
      </c>
      <c r="I788" s="153">
        <v>95.25</v>
      </c>
      <c r="J788" s="153">
        <v>30.48</v>
      </c>
    </row>
    <row r="789" spans="1:10" x14ac:dyDescent="0.25">
      <c r="A789" s="152" t="s">
        <v>3965</v>
      </c>
      <c r="B789" s="153">
        <v>125.38950943553399</v>
      </c>
      <c r="C789" s="153">
        <v>266.31226997498101</v>
      </c>
      <c r="D789" s="153">
        <v>139.19999999999999</v>
      </c>
      <c r="E789" s="153">
        <v>252</v>
      </c>
      <c r="F789" s="153">
        <v>270</v>
      </c>
      <c r="G789" s="153">
        <v>242.4</v>
      </c>
      <c r="H789" s="153">
        <v>177.6</v>
      </c>
      <c r="I789" s="153">
        <v>90</v>
      </c>
      <c r="J789" s="153">
        <v>28.8</v>
      </c>
    </row>
    <row r="790" spans="1:10" x14ac:dyDescent="0.25">
      <c r="A790" s="152" t="s">
        <v>3966</v>
      </c>
      <c r="B790" s="153">
        <v>121.630256007507</v>
      </c>
      <c r="C790" s="153">
        <v>288.96694671220303</v>
      </c>
      <c r="D790" s="153">
        <v>133.79400000000001</v>
      </c>
      <c r="E790" s="153">
        <v>238.63200000000001</v>
      </c>
      <c r="F790" s="153">
        <v>245.17699999999999</v>
      </c>
      <c r="G790" s="153">
        <v>221.547</v>
      </c>
      <c r="H790" s="153">
        <v>161.86199999999999</v>
      </c>
      <c r="I790" s="153">
        <v>82.316999999999993</v>
      </c>
      <c r="J790" s="153">
        <v>26.071000000000002</v>
      </c>
    </row>
    <row r="791" spans="1:10" x14ac:dyDescent="0.25">
      <c r="A791" s="152" t="s">
        <v>3967</v>
      </c>
      <c r="B791" s="153">
        <v>124.61314681373</v>
      </c>
      <c r="C791" s="153">
        <v>344.98871674399101</v>
      </c>
      <c r="D791" s="153">
        <v>130.48699999999999</v>
      </c>
      <c r="E791" s="153">
        <v>229.21299999999999</v>
      </c>
      <c r="F791" s="153">
        <v>225.77500000000001</v>
      </c>
      <c r="G791" s="153">
        <v>205.67699999999999</v>
      </c>
      <c r="H791" s="153">
        <v>149.857</v>
      </c>
      <c r="I791" s="153">
        <v>76.543000000000006</v>
      </c>
      <c r="J791" s="153">
        <v>23.847999999999999</v>
      </c>
    </row>
    <row r="792" spans="1:10" x14ac:dyDescent="0.25">
      <c r="A792" s="152" t="s">
        <v>3968</v>
      </c>
      <c r="B792" s="153">
        <v>134.09665050953799</v>
      </c>
      <c r="C792" s="153">
        <v>400.37284790927498</v>
      </c>
      <c r="D792" s="153">
        <v>133.14699999999999</v>
      </c>
      <c r="E792" s="153">
        <v>230.93299999999999</v>
      </c>
      <c r="F792" s="153">
        <v>218.017</v>
      </c>
      <c r="G792" s="153">
        <v>200.08</v>
      </c>
      <c r="H792" s="153">
        <v>145.345</v>
      </c>
      <c r="I792" s="153">
        <v>74.518000000000001</v>
      </c>
      <c r="J792" s="153">
        <v>22.96</v>
      </c>
    </row>
    <row r="793" spans="1:10" x14ac:dyDescent="0.25">
      <c r="A793" s="152" t="s">
        <v>3969</v>
      </c>
      <c r="B793" s="153">
        <v>128.88607264761501</v>
      </c>
      <c r="C793" s="153">
        <v>405.64749670710501</v>
      </c>
      <c r="D793" s="153">
        <v>137.19</v>
      </c>
      <c r="E793" s="153">
        <v>235.11</v>
      </c>
      <c r="F793" s="153">
        <v>212.77199999999999</v>
      </c>
      <c r="G793" s="153">
        <v>196.75800000000001</v>
      </c>
      <c r="H793" s="153">
        <v>142.494</v>
      </c>
      <c r="I793" s="153">
        <v>73.337999999999994</v>
      </c>
      <c r="J793" s="153">
        <v>22.338000000000001</v>
      </c>
    </row>
    <row r="794" spans="1:10" x14ac:dyDescent="0.25">
      <c r="A794" s="152" t="s">
        <v>3970</v>
      </c>
      <c r="B794" s="153">
        <v>98.322048004914294</v>
      </c>
      <c r="C794" s="153">
        <v>334.82027330222002</v>
      </c>
      <c r="D794" s="153">
        <v>129.179</v>
      </c>
      <c r="E794" s="153">
        <v>244.01599999999999</v>
      </c>
      <c r="F794" s="153">
        <v>223.10900000000001</v>
      </c>
      <c r="G794" s="153">
        <v>189.98099999999999</v>
      </c>
      <c r="H794" s="153">
        <v>134.53200000000001</v>
      </c>
      <c r="I794" s="153">
        <v>68.376999999999995</v>
      </c>
      <c r="J794" s="153">
        <v>20.806000000000001</v>
      </c>
    </row>
    <row r="795" spans="1:10" x14ac:dyDescent="0.25">
      <c r="A795" s="152" t="s">
        <v>3971</v>
      </c>
      <c r="B795" s="153">
        <v>74.643100331958493</v>
      </c>
      <c r="C795" s="153">
        <v>259.55601573624102</v>
      </c>
      <c r="D795" s="153">
        <v>125.458</v>
      </c>
      <c r="E795" s="153">
        <v>243.98500000000001</v>
      </c>
      <c r="F795" s="153">
        <v>231.70599999999999</v>
      </c>
      <c r="G795" s="153">
        <v>185.959</v>
      </c>
      <c r="H795" s="153">
        <v>124.666</v>
      </c>
      <c r="I795" s="153">
        <v>60.402000000000001</v>
      </c>
      <c r="J795" s="153">
        <v>17.824000000000002</v>
      </c>
    </row>
    <row r="796" spans="1:10" x14ac:dyDescent="0.25">
      <c r="A796" s="152" t="s">
        <v>3972</v>
      </c>
      <c r="B796" s="153">
        <v>62.618679787693402</v>
      </c>
      <c r="C796" s="153">
        <v>228.80924018031499</v>
      </c>
      <c r="D796" s="153">
        <v>109.898</v>
      </c>
      <c r="E796" s="153">
        <v>241.44900000000001</v>
      </c>
      <c r="F796" s="153">
        <v>240.279</v>
      </c>
      <c r="G796" s="153">
        <v>169.858</v>
      </c>
      <c r="H796" s="153">
        <v>105.598</v>
      </c>
      <c r="I796" s="153">
        <v>48.125999999999998</v>
      </c>
      <c r="J796" s="153">
        <v>13.692</v>
      </c>
    </row>
    <row r="797" spans="1:10" x14ac:dyDescent="0.25">
      <c r="A797" s="152" t="s">
        <v>3973</v>
      </c>
      <c r="B797" s="153">
        <v>53.8243613993357</v>
      </c>
      <c r="C797" s="153">
        <v>199.55715971297801</v>
      </c>
      <c r="D797" s="153">
        <v>99.340999999999994</v>
      </c>
      <c r="E797" s="153">
        <v>231.29400000000001</v>
      </c>
      <c r="F797" s="153">
        <v>235.602</v>
      </c>
      <c r="G797" s="153">
        <v>157.81200000000001</v>
      </c>
      <c r="H797" s="153">
        <v>94.674999999999997</v>
      </c>
      <c r="I797" s="153">
        <v>41.83</v>
      </c>
      <c r="J797" s="153">
        <v>11.625999999999999</v>
      </c>
    </row>
    <row r="798" spans="1:10" x14ac:dyDescent="0.25">
      <c r="A798" s="152" t="s">
        <v>3974</v>
      </c>
      <c r="B798" s="153">
        <v>47.306962282693299</v>
      </c>
      <c r="C798" s="153">
        <v>173.66793188816999</v>
      </c>
      <c r="D798" s="153">
        <v>89.646000000000001</v>
      </c>
      <c r="E798" s="153">
        <v>220.81</v>
      </c>
      <c r="F798" s="153">
        <v>230.20699999999999</v>
      </c>
      <c r="G798" s="153">
        <v>147.059</v>
      </c>
      <c r="H798" s="153">
        <v>85.245999999999995</v>
      </c>
      <c r="I798" s="153">
        <v>36.502000000000002</v>
      </c>
      <c r="J798" s="153">
        <v>9.89</v>
      </c>
    </row>
    <row r="799" spans="1:10" x14ac:dyDescent="0.25">
      <c r="A799" s="152" t="s">
        <v>3975</v>
      </c>
      <c r="B799" s="153">
        <v>41.657268279335099</v>
      </c>
      <c r="C799" s="153">
        <v>152.42810431793399</v>
      </c>
      <c r="D799" s="153">
        <v>80.974000000000004</v>
      </c>
      <c r="E799" s="153">
        <v>210.596</v>
      </c>
      <c r="F799" s="153">
        <v>224.73699999999999</v>
      </c>
      <c r="G799" s="153">
        <v>137.75800000000001</v>
      </c>
      <c r="H799" s="153">
        <v>77.284000000000006</v>
      </c>
      <c r="I799" s="153">
        <v>32.055</v>
      </c>
      <c r="J799" s="153">
        <v>8.4359999999999999</v>
      </c>
    </row>
    <row r="800" spans="1:10" x14ac:dyDescent="0.25">
      <c r="A800" s="152" t="s">
        <v>3976</v>
      </c>
      <c r="B800" s="153">
        <v>36.574394147179397</v>
      </c>
      <c r="C800" s="153">
        <v>134.70297088436399</v>
      </c>
      <c r="D800" s="153">
        <v>73.263000000000005</v>
      </c>
      <c r="E800" s="153">
        <v>200.863</v>
      </c>
      <c r="F800" s="153">
        <v>219.43199999999999</v>
      </c>
      <c r="G800" s="153">
        <v>129.876</v>
      </c>
      <c r="H800" s="153">
        <v>70.614000000000004</v>
      </c>
      <c r="I800" s="153">
        <v>28.361000000000001</v>
      </c>
      <c r="J800" s="153">
        <v>7.2309999999999999</v>
      </c>
    </row>
    <row r="801" spans="1:10" x14ac:dyDescent="0.25">
      <c r="A801" s="152" t="s">
        <v>3977</v>
      </c>
      <c r="B801" s="153">
        <v>32.376603232966403</v>
      </c>
      <c r="C801" s="153">
        <v>119.866006694093</v>
      </c>
      <c r="D801" s="153">
        <v>66.355000000000004</v>
      </c>
      <c r="E801" s="153">
        <v>191.459</v>
      </c>
      <c r="F801" s="153">
        <v>214.148</v>
      </c>
      <c r="G801" s="153">
        <v>123.13200000000001</v>
      </c>
      <c r="H801" s="153">
        <v>64.986000000000004</v>
      </c>
      <c r="I801" s="153">
        <v>25.263000000000002</v>
      </c>
      <c r="J801" s="153">
        <v>6.2169999999999996</v>
      </c>
    </row>
    <row r="802" spans="1:10" x14ac:dyDescent="0.25">
      <c r="A802" s="152" t="s">
        <v>3978</v>
      </c>
      <c r="B802" s="153">
        <v>29.650113781272701</v>
      </c>
      <c r="C802" s="153">
        <v>108.26558030511499</v>
      </c>
      <c r="D802" s="153">
        <v>60.19</v>
      </c>
      <c r="E802" s="153">
        <v>182.45599999999999</v>
      </c>
      <c r="F802" s="153">
        <v>208.98699999999999</v>
      </c>
      <c r="G802" s="153">
        <v>117.44799999999999</v>
      </c>
      <c r="H802" s="153">
        <v>60.262</v>
      </c>
      <c r="I802" s="153">
        <v>22.666</v>
      </c>
      <c r="J802" s="153">
        <v>5.3710000000000004</v>
      </c>
    </row>
    <row r="803" spans="1:10" x14ac:dyDescent="0.25">
      <c r="A803" s="152" t="s">
        <v>823</v>
      </c>
      <c r="B803" s="153">
        <v>153.51398475294599</v>
      </c>
      <c r="C803" s="153">
        <v>255.515338104779</v>
      </c>
      <c r="D803" s="153">
        <v>112.657</v>
      </c>
      <c r="E803" s="153">
        <v>287.83100000000002</v>
      </c>
      <c r="F803" s="153">
        <v>291.26900000000001</v>
      </c>
      <c r="G803" s="153">
        <v>231.86600000000001</v>
      </c>
      <c r="H803" s="153">
        <v>175.86500000000001</v>
      </c>
      <c r="I803" s="153">
        <v>75.100999999999999</v>
      </c>
      <c r="J803" s="153">
        <v>14.651</v>
      </c>
    </row>
    <row r="804" spans="1:10" x14ac:dyDescent="0.25">
      <c r="A804" s="152" t="s">
        <v>824</v>
      </c>
      <c r="B804" s="153">
        <v>132.93616433790001</v>
      </c>
      <c r="C804" s="153">
        <v>224.17870411075299</v>
      </c>
      <c r="D804" s="153">
        <v>119.69</v>
      </c>
      <c r="E804" s="153">
        <v>309.24200000000002</v>
      </c>
      <c r="F804" s="153">
        <v>313.255</v>
      </c>
      <c r="G804" s="153">
        <v>249.25</v>
      </c>
      <c r="H804" s="153">
        <v>190.15199999999999</v>
      </c>
      <c r="I804" s="153">
        <v>81.02</v>
      </c>
      <c r="J804" s="153">
        <v>15.711</v>
      </c>
    </row>
    <row r="805" spans="1:10" x14ac:dyDescent="0.25">
      <c r="A805" s="152" t="s">
        <v>825</v>
      </c>
      <c r="B805" s="153">
        <v>112.388483020059</v>
      </c>
      <c r="C805" s="153">
        <v>181.894811114964</v>
      </c>
      <c r="D805" s="153">
        <v>118.404</v>
      </c>
      <c r="E805" s="153">
        <v>300.03699999999998</v>
      </c>
      <c r="F805" s="153">
        <v>305.14800000000002</v>
      </c>
      <c r="G805" s="153">
        <v>244.89699999999999</v>
      </c>
      <c r="H805" s="153">
        <v>188.339</v>
      </c>
      <c r="I805" s="153">
        <v>82.921999999999997</v>
      </c>
      <c r="J805" s="153">
        <v>16.253</v>
      </c>
    </row>
    <row r="806" spans="1:10" x14ac:dyDescent="0.25">
      <c r="A806" s="152" t="s">
        <v>826</v>
      </c>
      <c r="B806" s="153">
        <v>92.480145530523899</v>
      </c>
      <c r="C806" s="153">
        <v>156.67104841904401</v>
      </c>
      <c r="D806" s="153">
        <v>107.41500000000001</v>
      </c>
      <c r="E806" s="153">
        <v>251.285</v>
      </c>
      <c r="F806" s="153">
        <v>251.053</v>
      </c>
      <c r="G806" s="153">
        <v>201.964</v>
      </c>
      <c r="H806" s="153">
        <v>155.03100000000001</v>
      </c>
      <c r="I806" s="153">
        <v>70.971999999999994</v>
      </c>
      <c r="J806" s="153">
        <v>14.34</v>
      </c>
    </row>
    <row r="807" spans="1:10" x14ac:dyDescent="0.25">
      <c r="A807" s="152" t="s">
        <v>827</v>
      </c>
      <c r="B807" s="153">
        <v>71.968885917405501</v>
      </c>
      <c r="C807" s="153">
        <v>134.46545547552299</v>
      </c>
      <c r="D807" s="153">
        <v>96.623000000000005</v>
      </c>
      <c r="E807" s="153">
        <v>203.733</v>
      </c>
      <c r="F807" s="153">
        <v>192.96199999999999</v>
      </c>
      <c r="G807" s="153">
        <v>149.52500000000001</v>
      </c>
      <c r="H807" s="153">
        <v>109.05800000000001</v>
      </c>
      <c r="I807" s="153">
        <v>49.801000000000002</v>
      </c>
      <c r="J807" s="153">
        <v>10.058</v>
      </c>
    </row>
    <row r="808" spans="1:10" x14ac:dyDescent="0.25">
      <c r="A808" s="152" t="s">
        <v>828</v>
      </c>
      <c r="B808" s="153">
        <v>43.218000768018499</v>
      </c>
      <c r="C808" s="153">
        <v>115.75608476665801</v>
      </c>
      <c r="D808" s="153">
        <v>98.725999999999999</v>
      </c>
      <c r="E808" s="153">
        <v>196.40899999999999</v>
      </c>
      <c r="F808" s="153">
        <v>180.303</v>
      </c>
      <c r="G808" s="153">
        <v>133.12899999999999</v>
      </c>
      <c r="H808" s="153">
        <v>88.147999999999996</v>
      </c>
      <c r="I808" s="153">
        <v>37.277000000000001</v>
      </c>
      <c r="J808" s="153">
        <v>6.8079999999999998</v>
      </c>
    </row>
    <row r="809" spans="1:10" x14ac:dyDescent="0.25">
      <c r="A809" s="152" t="s">
        <v>829</v>
      </c>
      <c r="B809" s="153">
        <v>26.939024499064399</v>
      </c>
      <c r="C809" s="153">
        <v>96.810602323937204</v>
      </c>
      <c r="D809" s="153">
        <v>97.129000000000005</v>
      </c>
      <c r="E809" s="153">
        <v>187.86500000000001</v>
      </c>
      <c r="F809" s="153">
        <v>173.477</v>
      </c>
      <c r="G809" s="153">
        <v>127.566</v>
      </c>
      <c r="H809" s="153">
        <v>79.113</v>
      </c>
      <c r="I809" s="153">
        <v>30.388000000000002</v>
      </c>
      <c r="J809" s="153">
        <v>4.6420000000000003</v>
      </c>
    </row>
    <row r="810" spans="1:10" x14ac:dyDescent="0.25">
      <c r="A810" s="152" t="s">
        <v>830</v>
      </c>
      <c r="B810" s="153">
        <v>20.546807828365601</v>
      </c>
      <c r="C810" s="153">
        <v>86.503033695011993</v>
      </c>
      <c r="D810" s="153">
        <v>95.304000000000002</v>
      </c>
      <c r="E810" s="153">
        <v>177.24199999999999</v>
      </c>
      <c r="F810" s="153">
        <v>163.136</v>
      </c>
      <c r="G810" s="153">
        <v>121.095</v>
      </c>
      <c r="H810" s="153">
        <v>73.784999999999997</v>
      </c>
      <c r="I810" s="153">
        <v>27.126999999999999</v>
      </c>
      <c r="J810" s="153">
        <v>3.6309999999999998</v>
      </c>
    </row>
    <row r="811" spans="1:10" x14ac:dyDescent="0.25">
      <c r="A811" s="152" t="s">
        <v>831</v>
      </c>
      <c r="B811" s="153">
        <v>17.518038587351199</v>
      </c>
      <c r="C811" s="153">
        <v>80.440518074143498</v>
      </c>
      <c r="D811" s="153">
        <v>91.753</v>
      </c>
      <c r="E811" s="153">
        <v>163.70699999999999</v>
      </c>
      <c r="F811" s="153">
        <v>148.709</v>
      </c>
      <c r="G811" s="153">
        <v>108.84399999999999</v>
      </c>
      <c r="H811" s="153">
        <v>63.655999999999999</v>
      </c>
      <c r="I811" s="153">
        <v>22.071000000000002</v>
      </c>
      <c r="J811" s="153">
        <v>2.64</v>
      </c>
    </row>
    <row r="812" spans="1:10" x14ac:dyDescent="0.25">
      <c r="A812" s="152" t="s">
        <v>832</v>
      </c>
      <c r="B812" s="153">
        <v>15.1474262449098</v>
      </c>
      <c r="C812" s="153">
        <v>74.238244818992598</v>
      </c>
      <c r="D812" s="153">
        <v>83.174000000000007</v>
      </c>
      <c r="E812" s="153">
        <v>144.089</v>
      </c>
      <c r="F812" s="153">
        <v>131.46299999999999</v>
      </c>
      <c r="G812" s="153">
        <v>94.634</v>
      </c>
      <c r="H812" s="153">
        <v>51.578000000000003</v>
      </c>
      <c r="I812" s="153">
        <v>16.138000000000002</v>
      </c>
      <c r="J812" s="153">
        <v>1.704</v>
      </c>
    </row>
    <row r="813" spans="1:10" x14ac:dyDescent="0.25">
      <c r="A813" s="152" t="s">
        <v>833</v>
      </c>
      <c r="B813" s="153">
        <v>13.4538461728798</v>
      </c>
      <c r="C813" s="153">
        <v>69.526500108547793</v>
      </c>
      <c r="D813" s="153">
        <v>69.790000000000006</v>
      </c>
      <c r="E813" s="153">
        <v>119.363</v>
      </c>
      <c r="F813" s="153">
        <v>108.063</v>
      </c>
      <c r="G813" s="153">
        <v>79.594999999999999</v>
      </c>
      <c r="H813" s="153">
        <v>42.988</v>
      </c>
      <c r="I813" s="153">
        <v>12.375999999999999</v>
      </c>
      <c r="J813" s="153">
        <v>1.3049999999999999</v>
      </c>
    </row>
    <row r="814" spans="1:10" x14ac:dyDescent="0.25">
      <c r="A814" s="152" t="s">
        <v>834</v>
      </c>
      <c r="B814" s="153">
        <v>12.2830863345583</v>
      </c>
      <c r="C814" s="153">
        <v>66.403598003978999</v>
      </c>
      <c r="D814" s="153">
        <v>64.489999999999995</v>
      </c>
      <c r="E814" s="153">
        <v>110.03700000000001</v>
      </c>
      <c r="F814" s="153">
        <v>96.528000000000006</v>
      </c>
      <c r="G814" s="153">
        <v>75.125</v>
      </c>
      <c r="H814" s="153">
        <v>42.375999999999998</v>
      </c>
      <c r="I814" s="153">
        <v>11.567</v>
      </c>
      <c r="J814" s="153">
        <v>1.357</v>
      </c>
    </row>
    <row r="815" spans="1:10" x14ac:dyDescent="0.25">
      <c r="A815" s="152" t="s">
        <v>835</v>
      </c>
      <c r="B815" s="153">
        <v>11.3672475644195</v>
      </c>
      <c r="C815" s="153">
        <v>61.924169008572001</v>
      </c>
      <c r="D815" s="153">
        <v>59.064</v>
      </c>
      <c r="E815" s="153">
        <v>101.068</v>
      </c>
      <c r="F815" s="153">
        <v>87.224000000000004</v>
      </c>
      <c r="G815" s="153">
        <v>70.257000000000005</v>
      </c>
      <c r="H815" s="153">
        <v>40.523000000000003</v>
      </c>
      <c r="I815" s="153">
        <v>10.667999999999999</v>
      </c>
      <c r="J815" s="153">
        <v>1.3360000000000001</v>
      </c>
    </row>
    <row r="816" spans="1:10" x14ac:dyDescent="0.25">
      <c r="A816" s="152" t="s">
        <v>836</v>
      </c>
      <c r="B816" s="153">
        <v>10.9271404443527</v>
      </c>
      <c r="C816" s="153">
        <v>58.382081385897301</v>
      </c>
      <c r="D816" s="153">
        <v>54.000999999999998</v>
      </c>
      <c r="E816" s="153">
        <v>94.605000000000004</v>
      </c>
      <c r="F816" s="153">
        <v>79.971000000000004</v>
      </c>
      <c r="G816" s="153">
        <v>70.120999999999995</v>
      </c>
      <c r="H816" s="153">
        <v>42.493000000000002</v>
      </c>
      <c r="I816" s="153">
        <v>10.252000000000001</v>
      </c>
      <c r="J816" s="153">
        <v>1.4570000000000001</v>
      </c>
    </row>
    <row r="817" spans="1:10" x14ac:dyDescent="0.25">
      <c r="A817" s="152" t="s">
        <v>837</v>
      </c>
      <c r="B817" s="153">
        <v>9.6943900255697102</v>
      </c>
      <c r="C817" s="153">
        <v>54.573196139255401</v>
      </c>
      <c r="D817" s="153">
        <v>49.747999999999998</v>
      </c>
      <c r="E817" s="153">
        <v>89.771000000000001</v>
      </c>
      <c r="F817" s="153">
        <v>76.691000000000003</v>
      </c>
      <c r="G817" s="153">
        <v>69.912999999999997</v>
      </c>
      <c r="H817" s="153">
        <v>42.908999999999999</v>
      </c>
      <c r="I817" s="153">
        <v>9.9480000000000004</v>
      </c>
      <c r="J817" s="153">
        <v>1.46</v>
      </c>
    </row>
    <row r="818" spans="1:10" x14ac:dyDescent="0.25">
      <c r="A818" s="152" t="s">
        <v>838</v>
      </c>
      <c r="B818" s="153">
        <v>8.5380090392337404</v>
      </c>
      <c r="C818" s="153">
        <v>51.103643253509098</v>
      </c>
      <c r="D818" s="153">
        <v>45.850999999999999</v>
      </c>
      <c r="E818" s="153">
        <v>86.251000000000005</v>
      </c>
      <c r="F818" s="153">
        <v>75.539000000000001</v>
      </c>
      <c r="G818" s="153">
        <v>71.406000000000006</v>
      </c>
      <c r="H818" s="153">
        <v>44.048000000000002</v>
      </c>
      <c r="I818" s="153">
        <v>9.8109999999999999</v>
      </c>
      <c r="J818" s="153">
        <v>1.454</v>
      </c>
    </row>
    <row r="819" spans="1:10" x14ac:dyDescent="0.25">
      <c r="A819" s="152" t="s">
        <v>839</v>
      </c>
      <c r="B819" s="153">
        <v>7.4733375379961702</v>
      </c>
      <c r="C819" s="153">
        <v>47.706497371997102</v>
      </c>
      <c r="D819" s="153">
        <v>42.021999999999998</v>
      </c>
      <c r="E819" s="153">
        <v>83.450999999999993</v>
      </c>
      <c r="F819" s="153">
        <v>76.021000000000001</v>
      </c>
      <c r="G819" s="153">
        <v>74.298000000000002</v>
      </c>
      <c r="H819" s="153">
        <v>45.715000000000003</v>
      </c>
      <c r="I819" s="153">
        <v>9.7959999999999994</v>
      </c>
      <c r="J819" s="153">
        <v>1.4370000000000001</v>
      </c>
    </row>
    <row r="820" spans="1:10" x14ac:dyDescent="0.25">
      <c r="A820" s="152" t="s">
        <v>840</v>
      </c>
      <c r="B820" s="153">
        <v>6.7355498471696196</v>
      </c>
      <c r="C820" s="153">
        <v>44.753044486893401</v>
      </c>
      <c r="D820" s="153">
        <v>37.991999999999997</v>
      </c>
      <c r="E820" s="153">
        <v>80.682000000000002</v>
      </c>
      <c r="F820" s="153">
        <v>77.563000000000002</v>
      </c>
      <c r="G820" s="153">
        <v>78.149000000000001</v>
      </c>
      <c r="H820" s="153">
        <v>47.616</v>
      </c>
      <c r="I820" s="153">
        <v>9.8620000000000001</v>
      </c>
      <c r="J820" s="153">
        <v>1.3959999999999999</v>
      </c>
    </row>
    <row r="821" spans="1:10" x14ac:dyDescent="0.25">
      <c r="A821" s="152" t="s">
        <v>841</v>
      </c>
      <c r="B821" s="153">
        <v>6.0939107502232499</v>
      </c>
      <c r="C821" s="153">
        <v>41.918181750381301</v>
      </c>
      <c r="D821" s="153">
        <v>33.765999999999998</v>
      </c>
      <c r="E821" s="153">
        <v>77.715000000000003</v>
      </c>
      <c r="F821" s="153">
        <v>80.007000000000005</v>
      </c>
      <c r="G821" s="153">
        <v>82.855000000000004</v>
      </c>
      <c r="H821" s="153">
        <v>49.637999999999998</v>
      </c>
      <c r="I821" s="153">
        <v>9.9710000000000001</v>
      </c>
      <c r="J821" s="153">
        <v>1.3280000000000001</v>
      </c>
    </row>
    <row r="822" spans="1:10" x14ac:dyDescent="0.25">
      <c r="A822" s="152" t="s">
        <v>842</v>
      </c>
      <c r="B822" s="153">
        <v>5.5693074432879897</v>
      </c>
      <c r="C822" s="153">
        <v>39.2511070046993</v>
      </c>
      <c r="D822" s="153">
        <v>29.349</v>
      </c>
      <c r="E822" s="153">
        <v>74.224000000000004</v>
      </c>
      <c r="F822" s="153">
        <v>83.034000000000006</v>
      </c>
      <c r="G822" s="153">
        <v>88.108999999999995</v>
      </c>
      <c r="H822" s="153">
        <v>51.558</v>
      </c>
      <c r="I822" s="153">
        <v>10.074</v>
      </c>
      <c r="J822" s="153">
        <v>1.232</v>
      </c>
    </row>
    <row r="823" spans="1:10" x14ac:dyDescent="0.25">
      <c r="A823" s="152" t="s">
        <v>843</v>
      </c>
      <c r="B823" s="153">
        <v>393.83922217900499</v>
      </c>
      <c r="C823" s="153">
        <v>463.269168749004</v>
      </c>
      <c r="D823" s="153">
        <v>237.77500000000001</v>
      </c>
      <c r="E823" s="153">
        <v>322.733</v>
      </c>
      <c r="F823" s="153">
        <v>300.798</v>
      </c>
      <c r="G823" s="153">
        <v>208.78299999999999</v>
      </c>
      <c r="H823" s="153">
        <v>165.68799999999999</v>
      </c>
      <c r="I823" s="153">
        <v>76.518000000000001</v>
      </c>
      <c r="J823" s="153">
        <v>42.484999999999999</v>
      </c>
    </row>
    <row r="824" spans="1:10" x14ac:dyDescent="0.25">
      <c r="A824" s="152" t="s">
        <v>844</v>
      </c>
      <c r="B824" s="153">
        <v>351.18675855289803</v>
      </c>
      <c r="C824" s="153">
        <v>443.39720629626203</v>
      </c>
      <c r="D824" s="153">
        <v>227.77</v>
      </c>
      <c r="E824" s="153">
        <v>326.959</v>
      </c>
      <c r="F824" s="153">
        <v>308.27199999999999</v>
      </c>
      <c r="G824" s="153">
        <v>232.077</v>
      </c>
      <c r="H824" s="153">
        <v>188.54900000000001</v>
      </c>
      <c r="I824" s="153">
        <v>98.188000000000002</v>
      </c>
      <c r="J824" s="153">
        <v>49.064999999999998</v>
      </c>
    </row>
    <row r="825" spans="1:10" x14ac:dyDescent="0.25">
      <c r="A825" s="152" t="s">
        <v>845</v>
      </c>
      <c r="B825" s="153">
        <v>298.94783710400799</v>
      </c>
      <c r="C825" s="153">
        <v>422.84187231196802</v>
      </c>
      <c r="D825" s="153">
        <v>219.18100000000001</v>
      </c>
      <c r="E825" s="153">
        <v>330.029</v>
      </c>
      <c r="F825" s="153">
        <v>314.25599999999997</v>
      </c>
      <c r="G825" s="153">
        <v>254.387</v>
      </c>
      <c r="H825" s="153">
        <v>210.89500000000001</v>
      </c>
      <c r="I825" s="153">
        <v>122.343</v>
      </c>
      <c r="J825" s="153">
        <v>55.408999999999999</v>
      </c>
    </row>
    <row r="826" spans="1:10" x14ac:dyDescent="0.25">
      <c r="A826" s="152" t="s">
        <v>846</v>
      </c>
      <c r="B826" s="153">
        <v>253.76750555608399</v>
      </c>
      <c r="C826" s="153">
        <v>408.097288029786</v>
      </c>
      <c r="D826" s="153">
        <v>215.57400000000001</v>
      </c>
      <c r="E826" s="153">
        <v>332.79899999999998</v>
      </c>
      <c r="F826" s="153">
        <v>318.80700000000002</v>
      </c>
      <c r="G826" s="153">
        <v>270.69600000000003</v>
      </c>
      <c r="H826" s="153">
        <v>226.232</v>
      </c>
      <c r="I826" s="153">
        <v>141.655</v>
      </c>
      <c r="J826" s="153">
        <v>59.317</v>
      </c>
    </row>
    <row r="827" spans="1:10" x14ac:dyDescent="0.25">
      <c r="A827" s="152" t="s">
        <v>847</v>
      </c>
      <c r="B827" s="153">
        <v>215.509835034042</v>
      </c>
      <c r="C827" s="153">
        <v>358.00903987223302</v>
      </c>
      <c r="D827" s="153">
        <v>216.589</v>
      </c>
      <c r="E827" s="153">
        <v>332.76900000000001</v>
      </c>
      <c r="F827" s="153">
        <v>320.42099999999999</v>
      </c>
      <c r="G827" s="153">
        <v>277.714</v>
      </c>
      <c r="H827" s="153">
        <v>229.35</v>
      </c>
      <c r="I827" s="153">
        <v>149.66</v>
      </c>
      <c r="J827" s="153">
        <v>58.716999999999999</v>
      </c>
    </row>
    <row r="828" spans="1:10" x14ac:dyDescent="0.25">
      <c r="A828" s="152" t="s">
        <v>848</v>
      </c>
      <c r="B828" s="153">
        <v>184.054599636874</v>
      </c>
      <c r="C828" s="153">
        <v>325.122795408017</v>
      </c>
      <c r="D828" s="153">
        <v>214.66900000000001</v>
      </c>
      <c r="E828" s="153">
        <v>326.041</v>
      </c>
      <c r="F828" s="153">
        <v>317.65199999999999</v>
      </c>
      <c r="G828" s="153">
        <v>276.93299999999999</v>
      </c>
      <c r="H828" s="153">
        <v>224.37100000000001</v>
      </c>
      <c r="I828" s="153">
        <v>148.56</v>
      </c>
      <c r="J828" s="153">
        <v>54.234000000000002</v>
      </c>
    </row>
    <row r="829" spans="1:10" x14ac:dyDescent="0.25">
      <c r="A829" s="152" t="s">
        <v>849</v>
      </c>
      <c r="B829" s="153">
        <v>163.988056883377</v>
      </c>
      <c r="C829" s="153">
        <v>301.98850147164802</v>
      </c>
      <c r="D829" s="153">
        <v>193.40299999999999</v>
      </c>
      <c r="E829" s="153">
        <v>301.19</v>
      </c>
      <c r="F829" s="153">
        <v>300.92700000000002</v>
      </c>
      <c r="G829" s="153">
        <v>267.56700000000001</v>
      </c>
      <c r="H829" s="153">
        <v>212.08</v>
      </c>
      <c r="I829" s="153">
        <v>140.29900000000001</v>
      </c>
      <c r="J829" s="153">
        <v>47.033999999999999</v>
      </c>
    </row>
    <row r="830" spans="1:10" x14ac:dyDescent="0.25">
      <c r="A830" s="152" t="s">
        <v>850</v>
      </c>
      <c r="B830" s="153">
        <v>154.386639836055</v>
      </c>
      <c r="C830" s="153">
        <v>290.78620203888801</v>
      </c>
      <c r="D830" s="153">
        <v>168.03</v>
      </c>
      <c r="E830" s="153">
        <v>278.45299999999997</v>
      </c>
      <c r="F830" s="153">
        <v>287.74099999999999</v>
      </c>
      <c r="G830" s="153">
        <v>263.39600000000002</v>
      </c>
      <c r="H830" s="153">
        <v>201.322</v>
      </c>
      <c r="I830" s="153">
        <v>128.958</v>
      </c>
      <c r="J830" s="153">
        <v>42.1</v>
      </c>
    </row>
    <row r="831" spans="1:10" x14ac:dyDescent="0.25">
      <c r="A831" s="152" t="s">
        <v>851</v>
      </c>
      <c r="B831" s="153">
        <v>149.01765756040001</v>
      </c>
      <c r="C831" s="153">
        <v>322.00949621648601</v>
      </c>
      <c r="D831" s="153">
        <v>148.06</v>
      </c>
      <c r="E831" s="153">
        <v>259.94099999999997</v>
      </c>
      <c r="F831" s="153">
        <v>278.13200000000001</v>
      </c>
      <c r="G831" s="153">
        <v>255.595</v>
      </c>
      <c r="H831" s="153">
        <v>189.84100000000001</v>
      </c>
      <c r="I831" s="153">
        <v>112.44499999999999</v>
      </c>
      <c r="J831" s="153">
        <v>37.985999999999997</v>
      </c>
    </row>
    <row r="832" spans="1:10" x14ac:dyDescent="0.25">
      <c r="A832" s="152" t="s">
        <v>852</v>
      </c>
      <c r="B832" s="153">
        <v>142.61643443525</v>
      </c>
      <c r="C832" s="153">
        <v>429.080274341262</v>
      </c>
      <c r="D832" s="153">
        <v>138.316</v>
      </c>
      <c r="E832" s="153">
        <v>249.19</v>
      </c>
      <c r="F832" s="153">
        <v>271.745</v>
      </c>
      <c r="G832" s="153">
        <v>243.624</v>
      </c>
      <c r="H832" s="153">
        <v>179.553</v>
      </c>
      <c r="I832" s="153">
        <v>96.039000000000001</v>
      </c>
      <c r="J832" s="153">
        <v>31.533000000000001</v>
      </c>
    </row>
    <row r="833" spans="1:10" x14ac:dyDescent="0.25">
      <c r="A833" s="152" t="s">
        <v>853</v>
      </c>
      <c r="B833" s="153">
        <v>130.98734153036</v>
      </c>
      <c r="C833" s="153">
        <v>450.06858069893798</v>
      </c>
      <c r="D833" s="153">
        <v>137.40100000000001</v>
      </c>
      <c r="E833" s="153">
        <v>241.65199999999999</v>
      </c>
      <c r="F833" s="153">
        <v>259.33999999999997</v>
      </c>
      <c r="G833" s="153">
        <v>226.22499999999999</v>
      </c>
      <c r="H833" s="153">
        <v>165.608</v>
      </c>
      <c r="I833" s="153">
        <v>80.793000000000006</v>
      </c>
      <c r="J833" s="153">
        <v>24.981000000000002</v>
      </c>
    </row>
    <row r="834" spans="1:10" x14ac:dyDescent="0.25">
      <c r="A834" s="152" t="s">
        <v>854</v>
      </c>
      <c r="B834" s="153">
        <v>119.959045520385</v>
      </c>
      <c r="C834" s="153">
        <v>415.69515033511698</v>
      </c>
      <c r="D834" s="153">
        <v>137.50700000000001</v>
      </c>
      <c r="E834" s="153">
        <v>234.995</v>
      </c>
      <c r="F834" s="153">
        <v>243.96799999999999</v>
      </c>
      <c r="G834" s="153">
        <v>204.51900000000001</v>
      </c>
      <c r="H834" s="153">
        <v>152.6</v>
      </c>
      <c r="I834" s="153">
        <v>74.762</v>
      </c>
      <c r="J834" s="153">
        <v>23.649000000000001</v>
      </c>
    </row>
    <row r="835" spans="1:10" x14ac:dyDescent="0.25">
      <c r="A835" s="152" t="s">
        <v>855</v>
      </c>
      <c r="B835" s="153">
        <v>105.030044292306</v>
      </c>
      <c r="C835" s="153">
        <v>396.17090742207398</v>
      </c>
      <c r="D835" s="153">
        <v>135.13999999999999</v>
      </c>
      <c r="E835" s="153">
        <v>228.714</v>
      </c>
      <c r="F835" s="153">
        <v>229.827</v>
      </c>
      <c r="G835" s="153">
        <v>182.07</v>
      </c>
      <c r="H835" s="153">
        <v>142.392</v>
      </c>
      <c r="I835" s="153">
        <v>76.673000000000002</v>
      </c>
      <c r="J835" s="153">
        <v>25.184000000000001</v>
      </c>
    </row>
    <row r="836" spans="1:10" x14ac:dyDescent="0.25">
      <c r="A836" s="152" t="s">
        <v>856</v>
      </c>
      <c r="B836" s="153">
        <v>90.740100227374398</v>
      </c>
      <c r="C836" s="153">
        <v>375.41791987162799</v>
      </c>
      <c r="D836" s="153">
        <v>135.94999999999999</v>
      </c>
      <c r="E836" s="153">
        <v>223.31899999999999</v>
      </c>
      <c r="F836" s="153">
        <v>212.11600000000001</v>
      </c>
      <c r="G836" s="153">
        <v>153.64699999999999</v>
      </c>
      <c r="H836" s="153">
        <v>127.626</v>
      </c>
      <c r="I836" s="153">
        <v>75.031000000000006</v>
      </c>
      <c r="J836" s="153">
        <v>25.811</v>
      </c>
    </row>
    <row r="837" spans="1:10" x14ac:dyDescent="0.25">
      <c r="A837" s="152" t="s">
        <v>857</v>
      </c>
      <c r="B837" s="153">
        <v>78.418207762182107</v>
      </c>
      <c r="C837" s="153">
        <v>350.52847902863698</v>
      </c>
      <c r="D837" s="153">
        <v>130.75800000000001</v>
      </c>
      <c r="E837" s="153">
        <v>212.934</v>
      </c>
      <c r="F837" s="153">
        <v>197.96</v>
      </c>
      <c r="G837" s="153">
        <v>137.96799999999999</v>
      </c>
      <c r="H837" s="153">
        <v>117.48</v>
      </c>
      <c r="I837" s="153">
        <v>71.5</v>
      </c>
      <c r="J837" s="153">
        <v>24.92</v>
      </c>
    </row>
    <row r="838" spans="1:10" x14ac:dyDescent="0.25">
      <c r="A838" s="152" t="s">
        <v>858</v>
      </c>
      <c r="B838" s="153">
        <v>69.052615952587402</v>
      </c>
      <c r="C838" s="153">
        <v>324.76272535763599</v>
      </c>
      <c r="D838" s="153">
        <v>125.384</v>
      </c>
      <c r="E838" s="153">
        <v>203.24</v>
      </c>
      <c r="F838" s="153">
        <v>185.77799999999999</v>
      </c>
      <c r="G838" s="153">
        <v>125.107</v>
      </c>
      <c r="H838" s="153">
        <v>108.788</v>
      </c>
      <c r="I838" s="153">
        <v>68.123999999999995</v>
      </c>
      <c r="J838" s="153">
        <v>23.899000000000001</v>
      </c>
    </row>
    <row r="839" spans="1:10" x14ac:dyDescent="0.25">
      <c r="A839" s="152" t="s">
        <v>859</v>
      </c>
      <c r="B839" s="153">
        <v>60.550224485801103</v>
      </c>
      <c r="C839" s="153">
        <v>296.66738808369502</v>
      </c>
      <c r="D839" s="153">
        <v>119.754</v>
      </c>
      <c r="E839" s="153">
        <v>193.98099999999999</v>
      </c>
      <c r="F839" s="153">
        <v>175.15100000000001</v>
      </c>
      <c r="G839" s="153">
        <v>114.462</v>
      </c>
      <c r="H839" s="153">
        <v>101.25700000000001</v>
      </c>
      <c r="I839" s="153">
        <v>64.838999999999999</v>
      </c>
      <c r="J839" s="153">
        <v>22.736000000000001</v>
      </c>
    </row>
    <row r="840" spans="1:10" x14ac:dyDescent="0.25">
      <c r="A840" s="152" t="s">
        <v>860</v>
      </c>
      <c r="B840" s="153">
        <v>52.030256563080101</v>
      </c>
      <c r="C840" s="153">
        <v>268.54140144923298</v>
      </c>
      <c r="D840" s="153">
        <v>114.151</v>
      </c>
      <c r="E840" s="153">
        <v>185.52600000000001</v>
      </c>
      <c r="F840" s="153">
        <v>166.19800000000001</v>
      </c>
      <c r="G840" s="153">
        <v>105.887</v>
      </c>
      <c r="H840" s="153">
        <v>94.906999999999996</v>
      </c>
      <c r="I840" s="153">
        <v>61.774999999999999</v>
      </c>
      <c r="J840" s="153">
        <v>21.515999999999998</v>
      </c>
    </row>
    <row r="841" spans="1:10" x14ac:dyDescent="0.25">
      <c r="A841" s="152" t="s">
        <v>861</v>
      </c>
      <c r="B841" s="153">
        <v>44.134816401770401</v>
      </c>
      <c r="C841" s="153">
        <v>240.81919535123899</v>
      </c>
      <c r="D841" s="153">
        <v>108.41500000000001</v>
      </c>
      <c r="E841" s="153">
        <v>177.51300000000001</v>
      </c>
      <c r="F841" s="153">
        <v>158.47399999999999</v>
      </c>
      <c r="G841" s="153">
        <v>98.891999999999996</v>
      </c>
      <c r="H841" s="153">
        <v>89.445999999999998</v>
      </c>
      <c r="I841" s="153">
        <v>58.813000000000002</v>
      </c>
      <c r="J841" s="153">
        <v>20.207000000000001</v>
      </c>
    </row>
    <row r="842" spans="1:10" x14ac:dyDescent="0.25">
      <c r="A842" s="152" t="s">
        <v>862</v>
      </c>
      <c r="B842" s="153">
        <v>36.957318893141199</v>
      </c>
      <c r="C842" s="153">
        <v>214.07885461813899</v>
      </c>
      <c r="D842" s="153">
        <v>102.627</v>
      </c>
      <c r="E842" s="153">
        <v>169.96299999999999</v>
      </c>
      <c r="F842" s="153">
        <v>151.89099999999999</v>
      </c>
      <c r="G842" s="153">
        <v>93.272999999999996</v>
      </c>
      <c r="H842" s="153">
        <v>84.784999999999997</v>
      </c>
      <c r="I842" s="153">
        <v>55.976999999999997</v>
      </c>
      <c r="J842" s="153">
        <v>18.844000000000001</v>
      </c>
    </row>
    <row r="843" spans="1:10" x14ac:dyDescent="0.25">
      <c r="A843" s="152" t="s">
        <v>863</v>
      </c>
      <c r="B843" s="153">
        <v>104.299906723836</v>
      </c>
      <c r="C843" s="153">
        <v>181.120944603265</v>
      </c>
      <c r="D843" s="153">
        <v>35.933</v>
      </c>
      <c r="E843" s="153">
        <v>164.173</v>
      </c>
      <c r="F843" s="153">
        <v>159.79900000000001</v>
      </c>
      <c r="G843" s="153">
        <v>104.54900000000001</v>
      </c>
      <c r="H843" s="153">
        <v>54.463999999999999</v>
      </c>
      <c r="I843" s="153">
        <v>24.007999999999999</v>
      </c>
      <c r="J843" s="153">
        <v>3.0739999999999998</v>
      </c>
    </row>
    <row r="844" spans="1:10" x14ac:dyDescent="0.25">
      <c r="A844" s="152" t="s">
        <v>864</v>
      </c>
      <c r="B844" s="153">
        <v>77.738600591158303</v>
      </c>
      <c r="C844" s="153">
        <v>164.395522680759</v>
      </c>
      <c r="D844" s="153">
        <v>39.850999999999999</v>
      </c>
      <c r="E844" s="153">
        <v>161.14500000000001</v>
      </c>
      <c r="F844" s="153">
        <v>134.989</v>
      </c>
      <c r="G844" s="153">
        <v>81.947999999999993</v>
      </c>
      <c r="H844" s="153">
        <v>43.320999999999998</v>
      </c>
      <c r="I844" s="153">
        <v>13.413</v>
      </c>
      <c r="J844" s="153">
        <v>1.333</v>
      </c>
    </row>
    <row r="845" spans="1:10" x14ac:dyDescent="0.25">
      <c r="A845" s="152" t="s">
        <v>865</v>
      </c>
      <c r="B845" s="153">
        <v>54.898575247289997</v>
      </c>
      <c r="C845" s="153">
        <v>150.26326425851801</v>
      </c>
      <c r="D845" s="153">
        <v>44.045000000000002</v>
      </c>
      <c r="E845" s="153">
        <v>164.214</v>
      </c>
      <c r="F845" s="153">
        <v>124.506</v>
      </c>
      <c r="G845" s="153">
        <v>67.557000000000002</v>
      </c>
      <c r="H845" s="153">
        <v>31.783999999999999</v>
      </c>
      <c r="I845" s="153">
        <v>9.68</v>
      </c>
      <c r="J845" s="153">
        <v>1.8140000000000001</v>
      </c>
    </row>
    <row r="846" spans="1:10" x14ac:dyDescent="0.25">
      <c r="A846" s="152" t="s">
        <v>866</v>
      </c>
      <c r="B846" s="153">
        <v>38.7746769927572</v>
      </c>
      <c r="C846" s="153">
        <v>133.735954941052</v>
      </c>
      <c r="D846" s="153">
        <v>49.615000000000002</v>
      </c>
      <c r="E846" s="153">
        <v>148.33099999999999</v>
      </c>
      <c r="F846" s="153">
        <v>110.96</v>
      </c>
      <c r="G846" s="153">
        <v>57.615000000000002</v>
      </c>
      <c r="H846" s="153">
        <v>26.003</v>
      </c>
      <c r="I846" s="153">
        <v>7.4989999999999997</v>
      </c>
      <c r="J846" s="153">
        <v>0.57699999999999996</v>
      </c>
    </row>
    <row r="847" spans="1:10" x14ac:dyDescent="0.25">
      <c r="A847" s="152" t="s">
        <v>867</v>
      </c>
      <c r="B847" s="153">
        <v>28.356930327444999</v>
      </c>
      <c r="C847" s="153">
        <v>116.32786152308999</v>
      </c>
      <c r="D847" s="153">
        <v>52.831000000000003</v>
      </c>
      <c r="E847" s="153">
        <v>151.21299999999999</v>
      </c>
      <c r="F847" s="153">
        <v>106.298</v>
      </c>
      <c r="G847" s="153">
        <v>55.896999999999998</v>
      </c>
      <c r="H847" s="153">
        <v>22.902999999999999</v>
      </c>
      <c r="I847" s="153">
        <v>5.5640000000000001</v>
      </c>
      <c r="J847" s="153">
        <v>0.49399999999999999</v>
      </c>
    </row>
    <row r="848" spans="1:10" x14ac:dyDescent="0.25">
      <c r="A848" s="152" t="s">
        <v>868</v>
      </c>
      <c r="B848" s="153">
        <v>24.618463141893798</v>
      </c>
      <c r="C848" s="153">
        <v>101.704390089713</v>
      </c>
      <c r="D848" s="153">
        <v>49.743000000000002</v>
      </c>
      <c r="E848" s="153">
        <v>146.155</v>
      </c>
      <c r="F848" s="153">
        <v>106.15</v>
      </c>
      <c r="G848" s="153">
        <v>50.902000000000001</v>
      </c>
      <c r="H848" s="153">
        <v>21.439</v>
      </c>
      <c r="I848" s="153">
        <v>5.1369999999999996</v>
      </c>
      <c r="J848" s="153">
        <v>0.19400000000000001</v>
      </c>
    </row>
    <row r="849" spans="1:10" x14ac:dyDescent="0.25">
      <c r="A849" s="152" t="s">
        <v>869</v>
      </c>
      <c r="B849" s="153">
        <v>20.770920664319998</v>
      </c>
      <c r="C849" s="153">
        <v>99.670088964883107</v>
      </c>
      <c r="D849" s="153">
        <v>40.924999999999997</v>
      </c>
      <c r="E849" s="153">
        <v>154.535</v>
      </c>
      <c r="F849" s="153">
        <v>109.09</v>
      </c>
      <c r="G849" s="153">
        <v>48.604999999999997</v>
      </c>
      <c r="H849" s="153">
        <v>16.013999999999999</v>
      </c>
      <c r="I849" s="153">
        <v>3.4</v>
      </c>
      <c r="J849" s="153">
        <v>0.63100000000000001</v>
      </c>
    </row>
    <row r="850" spans="1:10" x14ac:dyDescent="0.25">
      <c r="A850" s="152" t="s">
        <v>870</v>
      </c>
      <c r="B850" s="153">
        <v>15.4670215847046</v>
      </c>
      <c r="C850" s="153">
        <v>92.460001227321797</v>
      </c>
      <c r="D850" s="153">
        <v>34.933</v>
      </c>
      <c r="E850" s="153">
        <v>141.01300000000001</v>
      </c>
      <c r="F850" s="153">
        <v>104.28</v>
      </c>
      <c r="G850" s="153">
        <v>45.256</v>
      </c>
      <c r="H850" s="153">
        <v>15.422000000000001</v>
      </c>
      <c r="I850" s="153">
        <v>2.8450000000000002</v>
      </c>
      <c r="J850" s="153">
        <v>0.251</v>
      </c>
    </row>
    <row r="851" spans="1:10" x14ac:dyDescent="0.25">
      <c r="A851" s="152" t="s">
        <v>871</v>
      </c>
      <c r="B851" s="153">
        <v>11.866925725171299</v>
      </c>
      <c r="C851" s="153">
        <v>83.856377462677699</v>
      </c>
      <c r="D851" s="153">
        <v>20.667000000000002</v>
      </c>
      <c r="E851" s="153">
        <v>100.71899999999999</v>
      </c>
      <c r="F851" s="153">
        <v>106.973</v>
      </c>
      <c r="G851" s="153">
        <v>54.164000000000001</v>
      </c>
      <c r="H851" s="153">
        <v>18.399999999999999</v>
      </c>
      <c r="I851" s="153">
        <v>3.5550000000000002</v>
      </c>
      <c r="J851" s="153">
        <v>0.122</v>
      </c>
    </row>
    <row r="852" spans="1:10" x14ac:dyDescent="0.25">
      <c r="A852" s="152" t="s">
        <v>872</v>
      </c>
      <c r="B852" s="153">
        <v>8.2296710597493696</v>
      </c>
      <c r="C852" s="153">
        <v>72.270984524432805</v>
      </c>
      <c r="D852" s="153">
        <v>19.116</v>
      </c>
      <c r="E852" s="153">
        <v>102.06</v>
      </c>
      <c r="F852" s="153">
        <v>110.48399999999999</v>
      </c>
      <c r="G852" s="153">
        <v>61.686</v>
      </c>
      <c r="H852" s="153">
        <v>25.849</v>
      </c>
      <c r="I852" s="153">
        <v>4.4969999999999999</v>
      </c>
      <c r="J852" s="153">
        <v>0.308</v>
      </c>
    </row>
    <row r="853" spans="1:10" x14ac:dyDescent="0.25">
      <c r="A853" s="152" t="s">
        <v>873</v>
      </c>
      <c r="B853" s="153">
        <v>7.5974478654301496</v>
      </c>
      <c r="C853" s="153">
        <v>70.070008594473904</v>
      </c>
      <c r="D853" s="153">
        <v>15.211</v>
      </c>
      <c r="E853" s="153">
        <v>73.108000000000004</v>
      </c>
      <c r="F853" s="153">
        <v>99.914000000000001</v>
      </c>
      <c r="G853" s="153">
        <v>64.62</v>
      </c>
      <c r="H853" s="153">
        <v>24.116</v>
      </c>
      <c r="I853" s="153">
        <v>4.8390000000000004</v>
      </c>
      <c r="J853" s="153">
        <v>0.192</v>
      </c>
    </row>
    <row r="854" spans="1:10" x14ac:dyDescent="0.25">
      <c r="A854" s="152" t="s">
        <v>874</v>
      </c>
      <c r="B854" s="153">
        <v>6.8164074462446802</v>
      </c>
      <c r="C854" s="153">
        <v>62.453775106754499</v>
      </c>
      <c r="D854" s="153">
        <v>14.577999999999999</v>
      </c>
      <c r="E854" s="153">
        <v>65.75</v>
      </c>
      <c r="F854" s="153">
        <v>103.46899999999999</v>
      </c>
      <c r="G854" s="153">
        <v>81.730999999999995</v>
      </c>
      <c r="H854" s="153">
        <v>32.768999999999998</v>
      </c>
      <c r="I854" s="153">
        <v>5.8719999999999999</v>
      </c>
      <c r="J854" s="153">
        <v>0.23100000000000001</v>
      </c>
    </row>
    <row r="855" spans="1:10" x14ac:dyDescent="0.25">
      <c r="A855" s="152" t="s">
        <v>875</v>
      </c>
      <c r="B855" s="153">
        <v>4.9869232932374699</v>
      </c>
      <c r="C855" s="153">
        <v>58.407575511730499</v>
      </c>
      <c r="D855" s="153">
        <v>11.435</v>
      </c>
      <c r="E855" s="153">
        <v>54.561</v>
      </c>
      <c r="F855" s="153">
        <v>99.093000000000004</v>
      </c>
      <c r="G855" s="153">
        <v>91.37</v>
      </c>
      <c r="H855" s="153">
        <v>39.917000000000002</v>
      </c>
      <c r="I855" s="153">
        <v>7.4219999999999997</v>
      </c>
      <c r="J855" s="153">
        <v>0.40200000000000002</v>
      </c>
    </row>
    <row r="856" spans="1:10" x14ac:dyDescent="0.25">
      <c r="A856" s="152" t="s">
        <v>876</v>
      </c>
      <c r="B856" s="153">
        <v>4.1913192274320998</v>
      </c>
      <c r="C856" s="153">
        <v>54.615548292193097</v>
      </c>
      <c r="D856" s="153">
        <v>7.66</v>
      </c>
      <c r="E856" s="153">
        <v>35.994</v>
      </c>
      <c r="F856" s="153">
        <v>85.453000000000003</v>
      </c>
      <c r="G856" s="153">
        <v>104.461</v>
      </c>
      <c r="H856" s="153">
        <v>52.158999999999999</v>
      </c>
      <c r="I856" s="153">
        <v>9.2349999999999994</v>
      </c>
      <c r="J856" s="153">
        <v>0.45800000000000002</v>
      </c>
    </row>
    <row r="857" spans="1:10" x14ac:dyDescent="0.25">
      <c r="A857" s="152" t="s">
        <v>877</v>
      </c>
      <c r="B857" s="153">
        <v>3.7924796395382199</v>
      </c>
      <c r="C857" s="153">
        <v>51.092120553994299</v>
      </c>
      <c r="D857" s="153">
        <v>6.5279999999999996</v>
      </c>
      <c r="E857" s="153">
        <v>30.757000000000001</v>
      </c>
      <c r="F857" s="153">
        <v>81.227000000000004</v>
      </c>
      <c r="G857" s="153">
        <v>109.29</v>
      </c>
      <c r="H857" s="153">
        <v>57.246000000000002</v>
      </c>
      <c r="I857" s="153">
        <v>10.01</v>
      </c>
      <c r="J857" s="153">
        <v>0.48199999999999998</v>
      </c>
    </row>
    <row r="858" spans="1:10" x14ac:dyDescent="0.25">
      <c r="A858" s="152" t="s">
        <v>878</v>
      </c>
      <c r="B858" s="153">
        <v>3.44103474800372</v>
      </c>
      <c r="C858" s="153">
        <v>47.724793838612896</v>
      </c>
      <c r="D858" s="153">
        <v>5.9619999999999997</v>
      </c>
      <c r="E858" s="153">
        <v>27.702000000000002</v>
      </c>
      <c r="F858" s="153">
        <v>79.733000000000004</v>
      </c>
      <c r="G858" s="153">
        <v>114.74299999999999</v>
      </c>
      <c r="H858" s="153">
        <v>62.231000000000002</v>
      </c>
      <c r="I858" s="153">
        <v>10.821999999999999</v>
      </c>
      <c r="J858" s="153">
        <v>0.50700000000000001</v>
      </c>
    </row>
    <row r="859" spans="1:10" x14ac:dyDescent="0.25">
      <c r="A859" s="152" t="s">
        <v>879</v>
      </c>
      <c r="B859" s="153">
        <v>3.1412134506893001</v>
      </c>
      <c r="C859" s="153">
        <v>44.589429266379099</v>
      </c>
      <c r="D859" s="153">
        <v>5.54</v>
      </c>
      <c r="E859" s="153">
        <v>25.94</v>
      </c>
      <c r="F859" s="153">
        <v>79.616</v>
      </c>
      <c r="G859" s="153">
        <v>119.261</v>
      </c>
      <c r="H859" s="153">
        <v>66.097999999999999</v>
      </c>
      <c r="I859" s="153">
        <v>11.494</v>
      </c>
      <c r="J859" s="153">
        <v>0.53100000000000003</v>
      </c>
    </row>
    <row r="860" spans="1:10" x14ac:dyDescent="0.25">
      <c r="A860" s="152" t="s">
        <v>880</v>
      </c>
      <c r="B860" s="153">
        <v>2.8778824001566301</v>
      </c>
      <c r="C860" s="153">
        <v>41.616972734958601</v>
      </c>
      <c r="D860" s="153">
        <v>5.306</v>
      </c>
      <c r="E860" s="153">
        <v>25.202999999999999</v>
      </c>
      <c r="F860" s="153">
        <v>80.688999999999993</v>
      </c>
      <c r="G860" s="153">
        <v>122.66800000000001</v>
      </c>
      <c r="H860" s="153">
        <v>68.539000000000001</v>
      </c>
      <c r="I860" s="153">
        <v>11.97</v>
      </c>
      <c r="J860" s="153">
        <v>0.54500000000000004</v>
      </c>
    </row>
    <row r="861" spans="1:10" x14ac:dyDescent="0.25">
      <c r="A861" s="152" t="s">
        <v>881</v>
      </c>
      <c r="B861" s="153">
        <v>2.6745718762587498</v>
      </c>
      <c r="C861" s="153">
        <v>39.030621192718598</v>
      </c>
      <c r="D861" s="153">
        <v>5.2370000000000001</v>
      </c>
      <c r="E861" s="153">
        <v>25.439</v>
      </c>
      <c r="F861" s="153">
        <v>83.025000000000006</v>
      </c>
      <c r="G861" s="153">
        <v>125.22199999999999</v>
      </c>
      <c r="H861" s="153">
        <v>69.572999999999993</v>
      </c>
      <c r="I861" s="153">
        <v>12.234999999999999</v>
      </c>
      <c r="J861" s="153">
        <v>0.54900000000000004</v>
      </c>
    </row>
    <row r="862" spans="1:10" x14ac:dyDescent="0.25">
      <c r="A862" s="152" t="s">
        <v>882</v>
      </c>
      <c r="B862" s="153">
        <v>2.4999580098570302</v>
      </c>
      <c r="C862" s="153">
        <v>36.555698398724402</v>
      </c>
      <c r="D862" s="153">
        <v>5.3250000000000002</v>
      </c>
      <c r="E862" s="153">
        <v>25.866</v>
      </c>
      <c r="F862" s="153">
        <v>84.421000000000006</v>
      </c>
      <c r="G862" s="153">
        <v>127.327</v>
      </c>
      <c r="H862" s="153">
        <v>70.742000000000004</v>
      </c>
      <c r="I862" s="153">
        <v>12.44</v>
      </c>
      <c r="J862" s="153">
        <v>0.55900000000000005</v>
      </c>
    </row>
    <row r="863" spans="1:10" x14ac:dyDescent="0.25">
      <c r="A863" s="152" t="s">
        <v>883</v>
      </c>
      <c r="B863" s="153">
        <v>112.806599931441</v>
      </c>
      <c r="C863" s="153">
        <v>224.93301527364801</v>
      </c>
      <c r="D863" s="153">
        <v>67.701999999999998</v>
      </c>
      <c r="E863" s="153">
        <v>236.59800000000001</v>
      </c>
      <c r="F863" s="153">
        <v>234.398</v>
      </c>
      <c r="G863" s="153">
        <v>159.898</v>
      </c>
      <c r="H863" s="153">
        <v>91</v>
      </c>
      <c r="I863" s="153">
        <v>33.1</v>
      </c>
      <c r="J863" s="153">
        <v>7.3040000000000003</v>
      </c>
    </row>
    <row r="864" spans="1:10" x14ac:dyDescent="0.25">
      <c r="A864" s="152" t="s">
        <v>884</v>
      </c>
      <c r="B864" s="153">
        <v>94.249396570361995</v>
      </c>
      <c r="C864" s="153">
        <v>195.917329234444</v>
      </c>
      <c r="D864" s="153">
        <v>77.600999999999999</v>
      </c>
      <c r="E864" s="153">
        <v>211.2</v>
      </c>
      <c r="F864" s="153">
        <v>198.90199999999999</v>
      </c>
      <c r="G864" s="153">
        <v>136.601</v>
      </c>
      <c r="H864" s="153">
        <v>80.597999999999999</v>
      </c>
      <c r="I864" s="153">
        <v>29.100999999999999</v>
      </c>
      <c r="J864" s="153">
        <v>5.8970000000000002</v>
      </c>
    </row>
    <row r="865" spans="1:10" x14ac:dyDescent="0.25">
      <c r="A865" s="152" t="s">
        <v>885</v>
      </c>
      <c r="B865" s="153">
        <v>76.201618120620907</v>
      </c>
      <c r="C865" s="153">
        <v>167.52214497650101</v>
      </c>
      <c r="D865" s="153">
        <v>119.999</v>
      </c>
      <c r="E865" s="153">
        <v>267.00299999999999</v>
      </c>
      <c r="F865" s="153">
        <v>238.39699999999999</v>
      </c>
      <c r="G865" s="153">
        <v>165.203</v>
      </c>
      <c r="H865" s="153">
        <v>101.099</v>
      </c>
      <c r="I865" s="153">
        <v>36.395000000000003</v>
      </c>
      <c r="J865" s="153">
        <v>8.0039999999999996</v>
      </c>
    </row>
    <row r="866" spans="1:10" x14ac:dyDescent="0.25">
      <c r="A866" s="152" t="s">
        <v>886</v>
      </c>
      <c r="B866" s="153">
        <v>58.777647673533103</v>
      </c>
      <c r="C866" s="153">
        <v>138.77035432987299</v>
      </c>
      <c r="D866" s="153">
        <v>130.4</v>
      </c>
      <c r="E866" s="153">
        <v>245.399</v>
      </c>
      <c r="F866" s="153">
        <v>207.30099999999999</v>
      </c>
      <c r="G866" s="153">
        <v>144.797</v>
      </c>
      <c r="H866" s="153">
        <v>92.198999999999998</v>
      </c>
      <c r="I866" s="153">
        <v>32.904000000000003</v>
      </c>
      <c r="J866" s="153">
        <v>7</v>
      </c>
    </row>
    <row r="867" spans="1:10" x14ac:dyDescent="0.25">
      <c r="A867" s="152" t="s">
        <v>887</v>
      </c>
      <c r="B867" s="153">
        <v>43.757053902979401</v>
      </c>
      <c r="C867" s="153">
        <v>121.32137781122</v>
      </c>
      <c r="D867" s="153">
        <v>142.798</v>
      </c>
      <c r="E867" s="153">
        <v>197.50299999999999</v>
      </c>
      <c r="F867" s="153">
        <v>167.501</v>
      </c>
      <c r="G867" s="153">
        <v>112.399</v>
      </c>
      <c r="H867" s="153">
        <v>67.600999999999999</v>
      </c>
      <c r="I867" s="153">
        <v>27</v>
      </c>
      <c r="J867" s="153">
        <v>5.1980000000000004</v>
      </c>
    </row>
    <row r="868" spans="1:10" x14ac:dyDescent="0.25">
      <c r="A868" s="152" t="s">
        <v>888</v>
      </c>
      <c r="B868" s="153">
        <v>27.119929912835001</v>
      </c>
      <c r="C868" s="153">
        <v>115.103989791403</v>
      </c>
      <c r="D868" s="153">
        <v>111.199</v>
      </c>
      <c r="E868" s="153">
        <v>136.101</v>
      </c>
      <c r="F868" s="153">
        <v>96.501000000000005</v>
      </c>
      <c r="G868" s="153">
        <v>53.698999999999998</v>
      </c>
      <c r="H868" s="153">
        <v>23.599</v>
      </c>
      <c r="I868" s="153">
        <v>6.2009999999999996</v>
      </c>
      <c r="J868" s="153">
        <v>2.7</v>
      </c>
    </row>
    <row r="869" spans="1:10" x14ac:dyDescent="0.25">
      <c r="A869" s="152" t="s">
        <v>889</v>
      </c>
      <c r="B869" s="153">
        <v>21.450668104100998</v>
      </c>
      <c r="C869" s="153">
        <v>107.316523857785</v>
      </c>
      <c r="D869" s="153">
        <v>85.698999999999998</v>
      </c>
      <c r="E869" s="153">
        <v>121.203</v>
      </c>
      <c r="F869" s="153">
        <v>91.698999999999998</v>
      </c>
      <c r="G869" s="153">
        <v>48.801000000000002</v>
      </c>
      <c r="H869" s="153">
        <v>18</v>
      </c>
      <c r="I869" s="153">
        <v>3.3</v>
      </c>
      <c r="J869" s="153">
        <v>1.198</v>
      </c>
    </row>
    <row r="870" spans="1:10" x14ac:dyDescent="0.25">
      <c r="A870" s="152" t="s">
        <v>890</v>
      </c>
      <c r="B870" s="153">
        <v>16.854684618052001</v>
      </c>
      <c r="C870" s="153">
        <v>105.39018503620299</v>
      </c>
      <c r="D870" s="153">
        <v>85.698999999999998</v>
      </c>
      <c r="E870" s="153">
        <v>121.203</v>
      </c>
      <c r="F870" s="153">
        <v>91.698999999999998</v>
      </c>
      <c r="G870" s="153">
        <v>48.801000000000002</v>
      </c>
      <c r="H870" s="153">
        <v>18</v>
      </c>
      <c r="I870" s="153">
        <v>3.3</v>
      </c>
      <c r="J870" s="153">
        <v>1.198</v>
      </c>
    </row>
    <row r="871" spans="1:10" x14ac:dyDescent="0.25">
      <c r="A871" s="152" t="s">
        <v>891</v>
      </c>
      <c r="B871" s="153">
        <v>13.957165029148101</v>
      </c>
      <c r="C871" s="153">
        <v>106.114779075673</v>
      </c>
      <c r="D871" s="153">
        <v>69.203999999999994</v>
      </c>
      <c r="E871" s="153">
        <v>104.206</v>
      </c>
      <c r="F871" s="153">
        <v>87.605000000000004</v>
      </c>
      <c r="G871" s="153">
        <v>48.603999999999999</v>
      </c>
      <c r="H871" s="153">
        <v>17.401</v>
      </c>
      <c r="I871" s="153">
        <v>2.7010000000000001</v>
      </c>
      <c r="J871" s="153">
        <v>0.39900000000000002</v>
      </c>
    </row>
    <row r="872" spans="1:10" x14ac:dyDescent="0.25">
      <c r="A872" s="152" t="s">
        <v>892</v>
      </c>
      <c r="B872" s="153">
        <v>10.4274058462911</v>
      </c>
      <c r="C872" s="153">
        <v>92.893688446682404</v>
      </c>
      <c r="D872" s="153">
        <v>69.394000000000005</v>
      </c>
      <c r="E872" s="153">
        <v>104.753</v>
      </c>
      <c r="F872" s="153">
        <v>87.278000000000006</v>
      </c>
      <c r="G872" s="153">
        <v>47.728000000000002</v>
      </c>
      <c r="H872" s="153">
        <v>16.863</v>
      </c>
      <c r="I872" s="153">
        <v>2.556</v>
      </c>
      <c r="J872" s="153">
        <v>0.40799999999999997</v>
      </c>
    </row>
    <row r="873" spans="1:10" x14ac:dyDescent="0.25">
      <c r="A873" s="152" t="s">
        <v>893</v>
      </c>
      <c r="B873" s="153">
        <v>7.74157371802775</v>
      </c>
      <c r="C873" s="153">
        <v>85.729273853479398</v>
      </c>
      <c r="D873" s="153">
        <v>50.591999999999999</v>
      </c>
      <c r="E873" s="153">
        <v>99.275999999999996</v>
      </c>
      <c r="F873" s="153">
        <v>92.738</v>
      </c>
      <c r="G873" s="153">
        <v>57.634999999999998</v>
      </c>
      <c r="H873" s="153">
        <v>23.436</v>
      </c>
      <c r="I873" s="153">
        <v>3.9209999999999998</v>
      </c>
      <c r="J873" s="153">
        <v>0.30199999999999999</v>
      </c>
    </row>
    <row r="874" spans="1:10" x14ac:dyDescent="0.25">
      <c r="A874" s="152" t="s">
        <v>894</v>
      </c>
      <c r="B874" s="153">
        <v>7.1453231115560198</v>
      </c>
      <c r="C874" s="153">
        <v>77.191901164490801</v>
      </c>
      <c r="D874" s="153">
        <v>49.261000000000003</v>
      </c>
      <c r="E874" s="153">
        <v>100.483</v>
      </c>
      <c r="F874" s="153">
        <v>89.474000000000004</v>
      </c>
      <c r="G874" s="153">
        <v>58.197000000000003</v>
      </c>
      <c r="H874" s="153">
        <v>24.63</v>
      </c>
      <c r="I874" s="153">
        <v>4.5759999999999996</v>
      </c>
      <c r="J874" s="153">
        <v>0.219</v>
      </c>
    </row>
    <row r="875" spans="1:10" x14ac:dyDescent="0.25">
      <c r="A875" s="152" t="s">
        <v>895</v>
      </c>
      <c r="B875" s="153">
        <v>6.8954425523971601</v>
      </c>
      <c r="C875" s="153">
        <v>73.408285887931598</v>
      </c>
      <c r="D875" s="153">
        <v>48.283000000000001</v>
      </c>
      <c r="E875" s="153">
        <v>99.679000000000002</v>
      </c>
      <c r="F875" s="153">
        <v>90.144999999999996</v>
      </c>
      <c r="G875" s="153">
        <v>58.478999999999999</v>
      </c>
      <c r="H875" s="153">
        <v>24.486999999999998</v>
      </c>
      <c r="I875" s="153">
        <v>4.5490000000000004</v>
      </c>
      <c r="J875" s="153">
        <v>0.218</v>
      </c>
    </row>
    <row r="876" spans="1:10" x14ac:dyDescent="0.25">
      <c r="A876" s="152" t="s">
        <v>896</v>
      </c>
      <c r="B876" s="153">
        <v>6.0081564894839401</v>
      </c>
      <c r="C876" s="153">
        <v>69.438164549476497</v>
      </c>
      <c r="D876" s="153">
        <v>42.994</v>
      </c>
      <c r="E876" s="153">
        <v>95.677000000000007</v>
      </c>
      <c r="F876" s="153">
        <v>86.921000000000006</v>
      </c>
      <c r="G876" s="153">
        <v>59.639000000000003</v>
      </c>
      <c r="H876" s="153">
        <v>25.617000000000001</v>
      </c>
      <c r="I876" s="153">
        <v>5.1719999999999997</v>
      </c>
      <c r="J876" s="153">
        <v>0.32</v>
      </c>
    </row>
    <row r="877" spans="1:10" x14ac:dyDescent="0.25">
      <c r="A877" s="152" t="s">
        <v>897</v>
      </c>
      <c r="B877" s="153">
        <v>5.3240369898259798</v>
      </c>
      <c r="C877" s="153">
        <v>64.822632530665402</v>
      </c>
      <c r="D877" s="153">
        <v>39.436999999999998</v>
      </c>
      <c r="E877" s="153">
        <v>92.878</v>
      </c>
      <c r="F877" s="153">
        <v>86.947999999999993</v>
      </c>
      <c r="G877" s="153">
        <v>61.96</v>
      </c>
      <c r="H877" s="153">
        <v>26.856999999999999</v>
      </c>
      <c r="I877" s="153">
        <v>5.5570000000000004</v>
      </c>
      <c r="J877" s="153">
        <v>0.32300000000000001</v>
      </c>
    </row>
    <row r="878" spans="1:10" x14ac:dyDescent="0.25">
      <c r="A878" s="152" t="s">
        <v>898</v>
      </c>
      <c r="B878" s="153">
        <v>4.6718168338155701</v>
      </c>
      <c r="C878" s="153">
        <v>61.289743718225601</v>
      </c>
      <c r="D878" s="153">
        <v>35.877000000000002</v>
      </c>
      <c r="E878" s="153">
        <v>90.614999999999995</v>
      </c>
      <c r="F878" s="153">
        <v>89.087999999999994</v>
      </c>
      <c r="G878" s="153">
        <v>66.346999999999994</v>
      </c>
      <c r="H878" s="153">
        <v>28.963999999999999</v>
      </c>
      <c r="I878" s="153">
        <v>6.0730000000000004</v>
      </c>
      <c r="J878" s="153">
        <v>0.33600000000000002</v>
      </c>
    </row>
    <row r="879" spans="1:10" x14ac:dyDescent="0.25">
      <c r="A879" s="152" t="s">
        <v>899</v>
      </c>
      <c r="B879" s="153">
        <v>4.1313873734134496</v>
      </c>
      <c r="C879" s="153">
        <v>57.982937192447501</v>
      </c>
      <c r="D879" s="153">
        <v>31.74</v>
      </c>
      <c r="E879" s="153">
        <v>87.144000000000005</v>
      </c>
      <c r="F879" s="153">
        <v>91.751999999999995</v>
      </c>
      <c r="G879" s="153">
        <v>71.828000000000003</v>
      </c>
      <c r="H879" s="153">
        <v>31.521999999999998</v>
      </c>
      <c r="I879" s="153">
        <v>6.6239999999999997</v>
      </c>
      <c r="J879" s="153">
        <v>0.35</v>
      </c>
    </row>
    <row r="880" spans="1:10" x14ac:dyDescent="0.25">
      <c r="A880" s="152" t="s">
        <v>900</v>
      </c>
      <c r="B880" s="153">
        <v>3.7156149263712899</v>
      </c>
      <c r="C880" s="153">
        <v>55.0101879437183</v>
      </c>
      <c r="D880" s="153">
        <v>27.227</v>
      </c>
      <c r="E880" s="153">
        <v>82.391999999999996</v>
      </c>
      <c r="F880" s="153">
        <v>94.787999999999997</v>
      </c>
      <c r="G880" s="153">
        <v>78.411000000000001</v>
      </c>
      <c r="H880" s="153">
        <v>34.554000000000002</v>
      </c>
      <c r="I880" s="153">
        <v>7.2039999999999997</v>
      </c>
      <c r="J880" s="153">
        <v>0.36399999999999999</v>
      </c>
    </row>
    <row r="881" spans="1:10" x14ac:dyDescent="0.25">
      <c r="A881" s="152" t="s">
        <v>901</v>
      </c>
      <c r="B881" s="153">
        <v>3.3507926822657899</v>
      </c>
      <c r="C881" s="153">
        <v>52.240996143922096</v>
      </c>
      <c r="D881" s="153">
        <v>22.568999999999999</v>
      </c>
      <c r="E881" s="153">
        <v>76.323999999999998</v>
      </c>
      <c r="F881" s="153">
        <v>97.989000000000004</v>
      </c>
      <c r="G881" s="153">
        <v>86.046999999999997</v>
      </c>
      <c r="H881" s="153">
        <v>38.042000000000002</v>
      </c>
      <c r="I881" s="153">
        <v>7.7869999999999999</v>
      </c>
      <c r="J881" s="153">
        <v>0.38200000000000001</v>
      </c>
    </row>
    <row r="882" spans="1:10" x14ac:dyDescent="0.25">
      <c r="A882" s="152" t="s">
        <v>902</v>
      </c>
      <c r="B882" s="153">
        <v>3.0779001409290099</v>
      </c>
      <c r="C882" s="153">
        <v>49.882685066874302</v>
      </c>
      <c r="D882" s="153">
        <v>18.015999999999998</v>
      </c>
      <c r="E882" s="153">
        <v>68.997</v>
      </c>
      <c r="F882" s="153">
        <v>101.059</v>
      </c>
      <c r="G882" s="153">
        <v>94.566999999999993</v>
      </c>
      <c r="H882" s="153">
        <v>41.938000000000002</v>
      </c>
      <c r="I882" s="153">
        <v>8.3460000000000001</v>
      </c>
      <c r="J882" s="153">
        <v>0.39700000000000002</v>
      </c>
    </row>
    <row r="883" spans="1:10" x14ac:dyDescent="0.25">
      <c r="A883" s="152" t="s">
        <v>903</v>
      </c>
      <c r="B883" s="153">
        <v>87.199603971860697</v>
      </c>
      <c r="C883" s="153">
        <v>255.11749415393101</v>
      </c>
      <c r="D883" s="153">
        <v>114.58199999999999</v>
      </c>
      <c r="E883" s="153">
        <v>256.54199999999997</v>
      </c>
      <c r="F883" s="153">
        <v>304.2</v>
      </c>
      <c r="G883" s="153">
        <v>211.92599999999999</v>
      </c>
      <c r="H883" s="153">
        <v>101.4</v>
      </c>
      <c r="I883" s="153">
        <v>24.335999999999999</v>
      </c>
      <c r="J883" s="153">
        <v>1.014</v>
      </c>
    </row>
    <row r="884" spans="1:10" x14ac:dyDescent="0.25">
      <c r="A884" s="152" t="s">
        <v>904</v>
      </c>
      <c r="B884" s="153">
        <v>63.609820782052203</v>
      </c>
      <c r="C884" s="153">
        <v>213.04541653201801</v>
      </c>
      <c r="D884" s="153">
        <v>115.26</v>
      </c>
      <c r="E884" s="153">
        <v>258.06</v>
      </c>
      <c r="F884" s="153">
        <v>306</v>
      </c>
      <c r="G884" s="153">
        <v>213.18</v>
      </c>
      <c r="H884" s="153">
        <v>102</v>
      </c>
      <c r="I884" s="153">
        <v>24.48</v>
      </c>
      <c r="J884" s="153">
        <v>1.02</v>
      </c>
    </row>
    <row r="885" spans="1:10" x14ac:dyDescent="0.25">
      <c r="A885" s="152" t="s">
        <v>905</v>
      </c>
      <c r="B885" s="153">
        <v>51.920319759867603</v>
      </c>
      <c r="C885" s="153">
        <v>181.91924256993599</v>
      </c>
      <c r="D885" s="153">
        <v>99.417000000000002</v>
      </c>
      <c r="E885" s="153">
        <v>222.59</v>
      </c>
      <c r="F885" s="153">
        <v>263.94</v>
      </c>
      <c r="G885" s="153">
        <v>183.87799999999999</v>
      </c>
      <c r="H885" s="153">
        <v>87.98</v>
      </c>
      <c r="I885" s="153">
        <v>21.114999999999998</v>
      </c>
      <c r="J885" s="153">
        <v>0.88</v>
      </c>
    </row>
    <row r="886" spans="1:10" x14ac:dyDescent="0.25">
      <c r="A886" s="152" t="s">
        <v>906</v>
      </c>
      <c r="B886" s="153">
        <v>42.887272970549297</v>
      </c>
      <c r="C886" s="153">
        <v>162.41902458990199</v>
      </c>
      <c r="D886" s="153">
        <v>85.88</v>
      </c>
      <c r="E886" s="153">
        <v>192.28</v>
      </c>
      <c r="F886" s="153">
        <v>228</v>
      </c>
      <c r="G886" s="153">
        <v>158.84</v>
      </c>
      <c r="H886" s="153">
        <v>76</v>
      </c>
      <c r="I886" s="153">
        <v>18.239999999999998</v>
      </c>
      <c r="J886" s="153">
        <v>0.76</v>
      </c>
    </row>
    <row r="887" spans="1:10" x14ac:dyDescent="0.25">
      <c r="A887" s="152" t="s">
        <v>907</v>
      </c>
      <c r="B887" s="153">
        <v>33.508509561948799</v>
      </c>
      <c r="C887" s="153">
        <v>135.072770744075</v>
      </c>
      <c r="D887" s="153">
        <v>64.861999999999995</v>
      </c>
      <c r="E887" s="153">
        <v>145.22200000000001</v>
      </c>
      <c r="F887" s="153">
        <v>172.2</v>
      </c>
      <c r="G887" s="153">
        <v>119.96599999999999</v>
      </c>
      <c r="H887" s="153">
        <v>57.4</v>
      </c>
      <c r="I887" s="153">
        <v>13.776</v>
      </c>
      <c r="J887" s="153">
        <v>0.57399999999999995</v>
      </c>
    </row>
    <row r="888" spans="1:10" x14ac:dyDescent="0.25">
      <c r="A888" s="152" t="s">
        <v>908</v>
      </c>
      <c r="B888" s="153">
        <v>25.928717263549601</v>
      </c>
      <c r="C888" s="153">
        <v>105.578605760199</v>
      </c>
      <c r="D888" s="153">
        <v>55.37</v>
      </c>
      <c r="E888" s="153">
        <v>123.97</v>
      </c>
      <c r="F888" s="153">
        <v>147</v>
      </c>
      <c r="G888" s="153">
        <v>102.41</v>
      </c>
      <c r="H888" s="153">
        <v>49</v>
      </c>
      <c r="I888" s="153">
        <v>11.76</v>
      </c>
      <c r="J888" s="153">
        <v>0.49</v>
      </c>
    </row>
    <row r="889" spans="1:10" x14ac:dyDescent="0.25">
      <c r="A889" s="152" t="s">
        <v>909</v>
      </c>
      <c r="B889" s="153">
        <v>21.0217822096144</v>
      </c>
      <c r="C889" s="153">
        <v>94.031570237348305</v>
      </c>
      <c r="D889" s="153">
        <v>50.85</v>
      </c>
      <c r="E889" s="153">
        <v>113.85</v>
      </c>
      <c r="F889" s="153">
        <v>135</v>
      </c>
      <c r="G889" s="153">
        <v>94.05</v>
      </c>
      <c r="H889" s="153">
        <v>45</v>
      </c>
      <c r="I889" s="153">
        <v>10.8</v>
      </c>
      <c r="J889" s="153">
        <v>0.45</v>
      </c>
    </row>
    <row r="890" spans="1:10" x14ac:dyDescent="0.25">
      <c r="A890" s="152" t="s">
        <v>910</v>
      </c>
      <c r="B890" s="153">
        <v>19.769590822228398</v>
      </c>
      <c r="C890" s="153">
        <v>86.954774541787998</v>
      </c>
      <c r="D890" s="153">
        <v>51.98</v>
      </c>
      <c r="E890" s="153">
        <v>116.38</v>
      </c>
      <c r="F890" s="153">
        <v>138</v>
      </c>
      <c r="G890" s="153">
        <v>96.14</v>
      </c>
      <c r="H890" s="153">
        <v>46</v>
      </c>
      <c r="I890" s="153">
        <v>11.04</v>
      </c>
      <c r="J890" s="153">
        <v>0.46</v>
      </c>
    </row>
    <row r="891" spans="1:10" x14ac:dyDescent="0.25">
      <c r="A891" s="152" t="s">
        <v>911</v>
      </c>
      <c r="B891" s="153">
        <v>17.464680773414301</v>
      </c>
      <c r="C891" s="153">
        <v>85.764398070928607</v>
      </c>
      <c r="D891" s="153">
        <v>51.527999999999999</v>
      </c>
      <c r="E891" s="153">
        <v>115.36799999999999</v>
      </c>
      <c r="F891" s="153">
        <v>136.80000000000001</v>
      </c>
      <c r="G891" s="153">
        <v>95.304000000000002</v>
      </c>
      <c r="H891" s="153">
        <v>45.6</v>
      </c>
      <c r="I891" s="153">
        <v>10.944000000000001</v>
      </c>
      <c r="J891" s="153">
        <v>0.45600000000000002</v>
      </c>
    </row>
    <row r="892" spans="1:10" x14ac:dyDescent="0.25">
      <c r="A892" s="152" t="s">
        <v>912</v>
      </c>
      <c r="B892" s="153">
        <v>18.0432489483523</v>
      </c>
      <c r="C892" s="153">
        <v>85.436380428465597</v>
      </c>
      <c r="D892" s="153">
        <v>43.523000000000003</v>
      </c>
      <c r="E892" s="153">
        <v>107.66200000000001</v>
      </c>
      <c r="F892" s="153">
        <v>118.182</v>
      </c>
      <c r="G892" s="153">
        <v>93.027000000000001</v>
      </c>
      <c r="H892" s="153">
        <v>47.426000000000002</v>
      </c>
      <c r="I892" s="153">
        <v>13.744</v>
      </c>
      <c r="J892" s="153">
        <v>0.63600000000000001</v>
      </c>
    </row>
    <row r="893" spans="1:10" x14ac:dyDescent="0.25">
      <c r="A893" s="152" t="s">
        <v>913</v>
      </c>
      <c r="B893" s="153">
        <v>17.4128138769976</v>
      </c>
      <c r="C893" s="153">
        <v>80.975665272510795</v>
      </c>
      <c r="D893" s="153">
        <v>36.685000000000002</v>
      </c>
      <c r="E893" s="153">
        <v>110.431</v>
      </c>
      <c r="F893" s="153">
        <v>112.31399999999999</v>
      </c>
      <c r="G893" s="153">
        <v>92.402000000000001</v>
      </c>
      <c r="H893" s="153">
        <v>53.082000000000001</v>
      </c>
      <c r="I893" s="153">
        <v>12.548999999999999</v>
      </c>
      <c r="J893" s="153">
        <v>0.83699999999999997</v>
      </c>
    </row>
    <row r="894" spans="1:10" x14ac:dyDescent="0.25">
      <c r="A894" s="152" t="s">
        <v>914</v>
      </c>
      <c r="B894" s="153">
        <v>15.417342311554799</v>
      </c>
      <c r="C894" s="153">
        <v>74.908450255503197</v>
      </c>
      <c r="D894" s="153">
        <v>34.081000000000003</v>
      </c>
      <c r="E894" s="153">
        <v>101.232</v>
      </c>
      <c r="F894" s="153">
        <v>108.217</v>
      </c>
      <c r="G894" s="153">
        <v>89.858999999999995</v>
      </c>
      <c r="H894" s="153">
        <v>49.44</v>
      </c>
      <c r="I894" s="153">
        <v>12.298</v>
      </c>
      <c r="J894" s="153">
        <v>0.71299999999999997</v>
      </c>
    </row>
    <row r="895" spans="1:10" x14ac:dyDescent="0.25">
      <c r="A895" s="152" t="s">
        <v>915</v>
      </c>
      <c r="B895" s="153">
        <v>12.1821770671334</v>
      </c>
      <c r="C895" s="153">
        <v>67.830021806897193</v>
      </c>
      <c r="D895" s="153">
        <v>35.49</v>
      </c>
      <c r="E895" s="153">
        <v>103.94</v>
      </c>
      <c r="F895" s="153">
        <v>116.872</v>
      </c>
      <c r="G895" s="153">
        <v>97.91</v>
      </c>
      <c r="H895" s="153">
        <v>51.613</v>
      </c>
      <c r="I895" s="153">
        <v>13.499000000000001</v>
      </c>
      <c r="J895" s="153">
        <v>0.67600000000000005</v>
      </c>
    </row>
    <row r="896" spans="1:10" x14ac:dyDescent="0.25">
      <c r="A896" s="152" t="s">
        <v>916</v>
      </c>
      <c r="B896" s="153">
        <v>10.771519096275499</v>
      </c>
      <c r="C896" s="153">
        <v>64.234655908636199</v>
      </c>
      <c r="D896" s="153">
        <v>33.006</v>
      </c>
      <c r="E896" s="153">
        <v>95.082999999999998</v>
      </c>
      <c r="F896" s="153">
        <v>118.087</v>
      </c>
      <c r="G896" s="153">
        <v>100.88800000000001</v>
      </c>
      <c r="H896" s="153">
        <v>49.207000000000001</v>
      </c>
      <c r="I896" s="153">
        <v>13.971</v>
      </c>
      <c r="J896" s="153">
        <v>0.53800000000000003</v>
      </c>
    </row>
    <row r="897" spans="1:10" x14ac:dyDescent="0.25">
      <c r="A897" s="152" t="s">
        <v>917</v>
      </c>
      <c r="B897" s="153">
        <v>9.49033666799237</v>
      </c>
      <c r="C897" s="153">
        <v>60.272021480847101</v>
      </c>
      <c r="D897" s="153">
        <v>31.253</v>
      </c>
      <c r="E897" s="153">
        <v>90.052000000000007</v>
      </c>
      <c r="F897" s="153">
        <v>117.40900000000001</v>
      </c>
      <c r="G897" s="153">
        <v>101.46899999999999</v>
      </c>
      <c r="H897" s="153">
        <v>47.874000000000002</v>
      </c>
      <c r="I897" s="153">
        <v>14</v>
      </c>
      <c r="J897" s="153">
        <v>0.48299999999999998</v>
      </c>
    </row>
    <row r="898" spans="1:10" x14ac:dyDescent="0.25">
      <c r="A898" s="152" t="s">
        <v>918</v>
      </c>
      <c r="B898" s="153">
        <v>8.3349608618502593</v>
      </c>
      <c r="C898" s="153">
        <v>56.4439746668886</v>
      </c>
      <c r="D898" s="153">
        <v>29.495999999999999</v>
      </c>
      <c r="E898" s="153">
        <v>85.497</v>
      </c>
      <c r="F898" s="153">
        <v>116.943</v>
      </c>
      <c r="G898" s="153">
        <v>102.334</v>
      </c>
      <c r="H898" s="153">
        <v>46.883000000000003</v>
      </c>
      <c r="I898" s="153">
        <v>14.004</v>
      </c>
      <c r="J898" s="153">
        <v>0.443</v>
      </c>
    </row>
    <row r="899" spans="1:10" x14ac:dyDescent="0.25">
      <c r="A899" s="152" t="s">
        <v>919</v>
      </c>
      <c r="B899" s="153">
        <v>7.3266878771857096</v>
      </c>
      <c r="C899" s="153">
        <v>52.835961936950497</v>
      </c>
      <c r="D899" s="153">
        <v>27.751999999999999</v>
      </c>
      <c r="E899" s="153">
        <v>81.41</v>
      </c>
      <c r="F899" s="153">
        <v>116.741</v>
      </c>
      <c r="G899" s="153">
        <v>103.548</v>
      </c>
      <c r="H899" s="153">
        <v>46.243000000000002</v>
      </c>
      <c r="I899" s="153">
        <v>13.996</v>
      </c>
      <c r="J899" s="153">
        <v>0.41</v>
      </c>
    </row>
    <row r="900" spans="1:10" x14ac:dyDescent="0.25">
      <c r="A900" s="152" t="s">
        <v>920</v>
      </c>
      <c r="B900" s="153">
        <v>6.41145247311115</v>
      </c>
      <c r="C900" s="153">
        <v>49.330244096698898</v>
      </c>
      <c r="D900" s="153">
        <v>26.007000000000001</v>
      </c>
      <c r="E900" s="153">
        <v>77.66</v>
      </c>
      <c r="F900" s="153">
        <v>116.69199999999999</v>
      </c>
      <c r="G900" s="153">
        <v>104.997</v>
      </c>
      <c r="H900" s="153">
        <v>45.88</v>
      </c>
      <c r="I900" s="153">
        <v>13.958</v>
      </c>
      <c r="J900" s="153">
        <v>0.38600000000000001</v>
      </c>
    </row>
    <row r="901" spans="1:10" x14ac:dyDescent="0.25">
      <c r="A901" s="152" t="s">
        <v>921</v>
      </c>
      <c r="B901" s="153">
        <v>5.7272610599693499</v>
      </c>
      <c r="C901" s="153">
        <v>46.199606743032902</v>
      </c>
      <c r="D901" s="153">
        <v>24.306999999999999</v>
      </c>
      <c r="E901" s="153">
        <v>74.319999999999993</v>
      </c>
      <c r="F901" s="153">
        <v>116.991</v>
      </c>
      <c r="G901" s="153">
        <v>106.845</v>
      </c>
      <c r="H901" s="153">
        <v>45.857999999999997</v>
      </c>
      <c r="I901" s="153">
        <v>13.912000000000001</v>
      </c>
      <c r="J901" s="153">
        <v>0.36699999999999999</v>
      </c>
    </row>
    <row r="902" spans="1:10" x14ac:dyDescent="0.25">
      <c r="A902" s="152" t="s">
        <v>922</v>
      </c>
      <c r="B902" s="153">
        <v>5.1546567781178796</v>
      </c>
      <c r="C902" s="153">
        <v>43.257066101861099</v>
      </c>
      <c r="D902" s="153">
        <v>22.585999999999999</v>
      </c>
      <c r="E902" s="153">
        <v>71.150999999999996</v>
      </c>
      <c r="F902" s="153">
        <v>117.29900000000001</v>
      </c>
      <c r="G902" s="153">
        <v>108.798</v>
      </c>
      <c r="H902" s="153">
        <v>46.042000000000002</v>
      </c>
      <c r="I902" s="153">
        <v>13.811</v>
      </c>
      <c r="J902" s="153">
        <v>0.35299999999999998</v>
      </c>
    </row>
    <row r="903" spans="1:10" x14ac:dyDescent="0.25">
      <c r="A903" s="152" t="s">
        <v>923</v>
      </c>
      <c r="B903" s="153">
        <v>78.428613388665596</v>
      </c>
      <c r="C903" s="153">
        <v>114.108937039137</v>
      </c>
      <c r="D903" s="153">
        <v>30.350999999999999</v>
      </c>
      <c r="E903" s="153">
        <v>172.68100000000001</v>
      </c>
      <c r="F903" s="153">
        <v>209.29300000000001</v>
      </c>
      <c r="G903" s="153">
        <v>160.529</v>
      </c>
      <c r="H903" s="153">
        <v>111.63800000000001</v>
      </c>
      <c r="I903" s="153">
        <v>47.92</v>
      </c>
      <c r="J903" s="153">
        <v>8.5879999999999992</v>
      </c>
    </row>
    <row r="904" spans="1:10" x14ac:dyDescent="0.25">
      <c r="A904" s="152" t="s">
        <v>924</v>
      </c>
      <c r="B904" s="153">
        <v>61.526865342640797</v>
      </c>
      <c r="C904" s="153">
        <v>104.128258426161</v>
      </c>
      <c r="D904" s="153">
        <v>39.052</v>
      </c>
      <c r="E904" s="153">
        <v>187.99600000000001</v>
      </c>
      <c r="F904" s="153">
        <v>208.23599999999999</v>
      </c>
      <c r="G904" s="153">
        <v>133.155</v>
      </c>
      <c r="H904" s="153">
        <v>95.453000000000003</v>
      </c>
      <c r="I904" s="153">
        <v>29.306999999999999</v>
      </c>
      <c r="J904" s="153">
        <v>6.4009999999999998</v>
      </c>
    </row>
    <row r="905" spans="1:10" x14ac:dyDescent="0.25">
      <c r="A905" s="152" t="s">
        <v>925</v>
      </c>
      <c r="B905" s="153">
        <v>48.188541764144198</v>
      </c>
      <c r="C905" s="153">
        <v>95.003275985932703</v>
      </c>
      <c r="D905" s="153">
        <v>25.742999999999999</v>
      </c>
      <c r="E905" s="153">
        <v>183.42</v>
      </c>
      <c r="F905" s="153">
        <v>215.327</v>
      </c>
      <c r="G905" s="153">
        <v>135.358</v>
      </c>
      <c r="H905" s="153">
        <v>93.341999999999999</v>
      </c>
      <c r="I905" s="153">
        <v>28.265000000000001</v>
      </c>
      <c r="J905" s="153">
        <v>5.7450000000000001</v>
      </c>
    </row>
    <row r="906" spans="1:10" x14ac:dyDescent="0.25">
      <c r="A906" s="152" t="s">
        <v>926</v>
      </c>
      <c r="B906" s="153">
        <v>37.707890028913397</v>
      </c>
      <c r="C906" s="153">
        <v>86.675803857876701</v>
      </c>
      <c r="D906" s="153">
        <v>20.526</v>
      </c>
      <c r="E906" s="153">
        <v>161.26599999999999</v>
      </c>
      <c r="F906" s="153">
        <v>184.53700000000001</v>
      </c>
      <c r="G906" s="153">
        <v>111.873</v>
      </c>
      <c r="H906" s="153">
        <v>57.353999999999999</v>
      </c>
      <c r="I906" s="153">
        <v>19.765999999999998</v>
      </c>
      <c r="J906" s="153">
        <v>3.6779999999999999</v>
      </c>
    </row>
    <row r="907" spans="1:10" x14ac:dyDescent="0.25">
      <c r="A907" s="152" t="s">
        <v>927</v>
      </c>
      <c r="B907" s="153">
        <v>29.470778644036098</v>
      </c>
      <c r="C907" s="153">
        <v>79.082215662137799</v>
      </c>
      <c r="D907" s="153">
        <v>20.936</v>
      </c>
      <c r="E907" s="153">
        <v>151.29900000000001</v>
      </c>
      <c r="F907" s="153">
        <v>177.71799999999999</v>
      </c>
      <c r="G907" s="153">
        <v>99.730999999999995</v>
      </c>
      <c r="H907" s="153">
        <v>36.17</v>
      </c>
      <c r="I907" s="153">
        <v>11.010999999999999</v>
      </c>
      <c r="J907" s="153">
        <v>1.135</v>
      </c>
    </row>
    <row r="908" spans="1:10" x14ac:dyDescent="0.25">
      <c r="A908" s="152" t="s">
        <v>928</v>
      </c>
      <c r="B908" s="153">
        <v>23.015760564776201</v>
      </c>
      <c r="C908" s="153">
        <v>72.154656575067193</v>
      </c>
      <c r="D908" s="153">
        <v>29.675999999999998</v>
      </c>
      <c r="E908" s="153">
        <v>148.495</v>
      </c>
      <c r="F908" s="153">
        <v>157.39099999999999</v>
      </c>
      <c r="G908" s="153">
        <v>86.585999999999999</v>
      </c>
      <c r="H908" s="153">
        <v>29.114000000000001</v>
      </c>
      <c r="I908" s="153">
        <v>5.6440000000000001</v>
      </c>
      <c r="J908" s="153">
        <v>0.49399999999999999</v>
      </c>
    </row>
    <row r="909" spans="1:10" x14ac:dyDescent="0.25">
      <c r="A909" s="152" t="s">
        <v>929</v>
      </c>
      <c r="B909" s="153">
        <v>17.970347302320398</v>
      </c>
      <c r="C909" s="153">
        <v>65.823221317990004</v>
      </c>
      <c r="D909" s="153">
        <v>38.253</v>
      </c>
      <c r="E909" s="153">
        <v>162.261</v>
      </c>
      <c r="F909" s="153">
        <v>161.69300000000001</v>
      </c>
      <c r="G909" s="153">
        <v>88.775999999999996</v>
      </c>
      <c r="H909" s="153">
        <v>33.570999999999998</v>
      </c>
      <c r="I909" s="153">
        <v>4.8929999999999998</v>
      </c>
      <c r="J909" s="153">
        <v>0.35299999999999998</v>
      </c>
    </row>
    <row r="910" spans="1:10" x14ac:dyDescent="0.25">
      <c r="A910" s="152" t="s">
        <v>930</v>
      </c>
      <c r="B910" s="153">
        <v>14.023246286372</v>
      </c>
      <c r="C910" s="153">
        <v>60.0741266749544</v>
      </c>
      <c r="D910" s="153">
        <v>34.624000000000002</v>
      </c>
      <c r="E910" s="153">
        <v>153.834</v>
      </c>
      <c r="F910" s="153">
        <v>167.864</v>
      </c>
      <c r="G910" s="153">
        <v>89.376000000000005</v>
      </c>
      <c r="H910" s="153">
        <v>33.384999999999998</v>
      </c>
      <c r="I910" s="153">
        <v>6.2009999999999996</v>
      </c>
      <c r="J910" s="153">
        <v>0.316</v>
      </c>
    </row>
    <row r="911" spans="1:10" x14ac:dyDescent="0.25">
      <c r="A911" s="152" t="s">
        <v>931</v>
      </c>
      <c r="B911" s="153">
        <v>10.93399562558</v>
      </c>
      <c r="C911" s="153">
        <v>54.8123535176736</v>
      </c>
      <c r="D911" s="153">
        <v>24.332000000000001</v>
      </c>
      <c r="E911" s="153">
        <v>138.18799999999999</v>
      </c>
      <c r="F911" s="153">
        <v>157.01300000000001</v>
      </c>
      <c r="G911" s="153">
        <v>100.60299999999999</v>
      </c>
      <c r="H911" s="153">
        <v>38.055999999999997</v>
      </c>
      <c r="I911" s="153">
        <v>7.2210000000000001</v>
      </c>
      <c r="J911" s="153">
        <v>0.44700000000000001</v>
      </c>
    </row>
    <row r="912" spans="1:10" x14ac:dyDescent="0.25">
      <c r="A912" s="152" t="s">
        <v>932</v>
      </c>
      <c r="B912" s="153">
        <v>8.5233241411535303</v>
      </c>
      <c r="C912" s="153">
        <v>50.030871116039997</v>
      </c>
      <c r="D912" s="153">
        <v>13.054</v>
      </c>
      <c r="E912" s="153">
        <v>93.462000000000003</v>
      </c>
      <c r="F912" s="153">
        <v>137.45599999999999</v>
      </c>
      <c r="G912" s="153">
        <v>90.174999999999997</v>
      </c>
      <c r="H912" s="153">
        <v>36.389000000000003</v>
      </c>
      <c r="I912" s="153">
        <v>6.8040000000000003</v>
      </c>
      <c r="J912" s="153">
        <v>0.48</v>
      </c>
    </row>
    <row r="913" spans="1:10" x14ac:dyDescent="0.25">
      <c r="A913" s="152" t="s">
        <v>933</v>
      </c>
      <c r="B913" s="153">
        <v>6.6517431508209501</v>
      </c>
      <c r="C913" s="153">
        <v>45.660031070515799</v>
      </c>
      <c r="D913" s="153">
        <v>7.226</v>
      </c>
      <c r="E913" s="153">
        <v>61.442</v>
      </c>
      <c r="F913" s="153">
        <v>116.645</v>
      </c>
      <c r="G913" s="153">
        <v>88.858000000000004</v>
      </c>
      <c r="H913" s="153">
        <v>35.380000000000003</v>
      </c>
      <c r="I913" s="153">
        <v>8.0920000000000005</v>
      </c>
      <c r="J913" s="153">
        <v>0.55700000000000005</v>
      </c>
    </row>
    <row r="914" spans="1:10" x14ac:dyDescent="0.25">
      <c r="A914" s="152" t="s">
        <v>934</v>
      </c>
      <c r="B914" s="153">
        <v>5.1833759804407196</v>
      </c>
      <c r="C914" s="153">
        <v>41.688202043659103</v>
      </c>
      <c r="D914" s="153">
        <v>6.5519999999999996</v>
      </c>
      <c r="E914" s="153">
        <v>53.43</v>
      </c>
      <c r="F914" s="153">
        <v>109.02800000000001</v>
      </c>
      <c r="G914" s="153">
        <v>89.153000000000006</v>
      </c>
      <c r="H914" s="153">
        <v>35.265000000000001</v>
      </c>
      <c r="I914" s="153">
        <v>6.9950000000000001</v>
      </c>
      <c r="J914" s="153">
        <v>0.93700000000000006</v>
      </c>
    </row>
    <row r="915" spans="1:10" x14ac:dyDescent="0.25">
      <c r="A915" s="152" t="s">
        <v>935</v>
      </c>
      <c r="B915" s="153">
        <v>4.9892610571474796</v>
      </c>
      <c r="C915" s="153">
        <v>35.722244426239101</v>
      </c>
      <c r="D915" s="153">
        <v>5.4729999999999999</v>
      </c>
      <c r="E915" s="153">
        <v>48.552</v>
      </c>
      <c r="F915" s="153">
        <v>105.943</v>
      </c>
      <c r="G915" s="153">
        <v>90.783000000000001</v>
      </c>
      <c r="H915" s="153">
        <v>35.177999999999997</v>
      </c>
      <c r="I915" s="153">
        <v>6.0289999999999999</v>
      </c>
      <c r="J915" s="153">
        <v>0.70199999999999996</v>
      </c>
    </row>
    <row r="916" spans="1:10" x14ac:dyDescent="0.25">
      <c r="A916" s="152" t="s">
        <v>936</v>
      </c>
      <c r="B916" s="153">
        <v>4.1862513409803803</v>
      </c>
      <c r="C916" s="153">
        <v>33.298470368415401</v>
      </c>
      <c r="D916" s="153">
        <v>4.5049999999999999</v>
      </c>
      <c r="E916" s="153">
        <v>40.734000000000002</v>
      </c>
      <c r="F916" s="153">
        <v>100.761</v>
      </c>
      <c r="G916" s="153">
        <v>95.748999999999995</v>
      </c>
      <c r="H916" s="153">
        <v>36.5</v>
      </c>
      <c r="I916" s="153">
        <v>4.9249999999999998</v>
      </c>
      <c r="J916" s="153">
        <v>0.84599999999999997</v>
      </c>
    </row>
    <row r="917" spans="1:10" x14ac:dyDescent="0.25">
      <c r="A917" s="152" t="s">
        <v>937</v>
      </c>
      <c r="B917" s="153">
        <v>3.58607592722116</v>
      </c>
      <c r="C917" s="153">
        <v>31.3031694167815</v>
      </c>
      <c r="D917" s="153">
        <v>4.2649999999999997</v>
      </c>
      <c r="E917" s="153">
        <v>38.344999999999999</v>
      </c>
      <c r="F917" s="153">
        <v>99.727999999999994</v>
      </c>
      <c r="G917" s="153">
        <v>98.944000000000003</v>
      </c>
      <c r="H917" s="153">
        <v>37.646999999999998</v>
      </c>
      <c r="I917" s="153">
        <v>4.6719999999999997</v>
      </c>
      <c r="J917" s="153">
        <v>0.89900000000000002</v>
      </c>
    </row>
    <row r="918" spans="1:10" x14ac:dyDescent="0.25">
      <c r="A918" s="152" t="s">
        <v>938</v>
      </c>
      <c r="B918" s="153">
        <v>3.1192308128086301</v>
      </c>
      <c r="C918" s="153">
        <v>29.434872336791901</v>
      </c>
      <c r="D918" s="153">
        <v>4.2119999999999997</v>
      </c>
      <c r="E918" s="153">
        <v>37.295999999999999</v>
      </c>
      <c r="F918" s="153">
        <v>101.095</v>
      </c>
      <c r="G918" s="153">
        <v>104.005</v>
      </c>
      <c r="H918" s="153">
        <v>39.716000000000001</v>
      </c>
      <c r="I918" s="153">
        <v>4.6470000000000002</v>
      </c>
      <c r="J918" s="153">
        <v>0.94899999999999995</v>
      </c>
    </row>
    <row r="919" spans="1:10" x14ac:dyDescent="0.25">
      <c r="A919" s="152" t="s">
        <v>939</v>
      </c>
      <c r="B919" s="153">
        <v>2.8155412391452899</v>
      </c>
      <c r="C919" s="153">
        <v>27.729297839191599</v>
      </c>
      <c r="D919" s="153">
        <v>4.242</v>
      </c>
      <c r="E919" s="153">
        <v>37.04</v>
      </c>
      <c r="F919" s="153">
        <v>102.497</v>
      </c>
      <c r="G919" s="153">
        <v>108.499</v>
      </c>
      <c r="H919" s="153">
        <v>41.844999999999999</v>
      </c>
      <c r="I919" s="153">
        <v>4.7290000000000001</v>
      </c>
      <c r="J919" s="153">
        <v>0.96799999999999997</v>
      </c>
    </row>
    <row r="920" spans="1:10" x14ac:dyDescent="0.25">
      <c r="A920" s="152" t="s">
        <v>940</v>
      </c>
      <c r="B920" s="153">
        <v>2.5937120042213202</v>
      </c>
      <c r="C920" s="153">
        <v>26.184108583677698</v>
      </c>
      <c r="D920" s="153">
        <v>4.3390000000000004</v>
      </c>
      <c r="E920" s="153">
        <v>36.828000000000003</v>
      </c>
      <c r="F920" s="153">
        <v>103.61799999999999</v>
      </c>
      <c r="G920" s="153">
        <v>112.527</v>
      </c>
      <c r="H920" s="153">
        <v>43.905999999999999</v>
      </c>
      <c r="I920" s="153">
        <v>4.907</v>
      </c>
      <c r="J920" s="153">
        <v>0.95499999999999996</v>
      </c>
    </row>
    <row r="921" spans="1:10" x14ac:dyDescent="0.25">
      <c r="A921" s="152" t="s">
        <v>941</v>
      </c>
      <c r="B921" s="153">
        <v>2.3988423176791702</v>
      </c>
      <c r="C921" s="153">
        <v>24.710522442559601</v>
      </c>
      <c r="D921" s="153">
        <v>4.5190000000000001</v>
      </c>
      <c r="E921" s="153">
        <v>36.944000000000003</v>
      </c>
      <c r="F921" s="153">
        <v>104.687</v>
      </c>
      <c r="G921" s="153">
        <v>116.038</v>
      </c>
      <c r="H921" s="153">
        <v>45.975999999999999</v>
      </c>
      <c r="I921" s="153">
        <v>5.2050000000000001</v>
      </c>
      <c r="J921" s="153">
        <v>0.91100000000000003</v>
      </c>
    </row>
    <row r="922" spans="1:10" x14ac:dyDescent="0.25">
      <c r="A922" s="152" t="s">
        <v>942</v>
      </c>
      <c r="B922" s="153">
        <v>2.2383020693370601</v>
      </c>
      <c r="C922" s="153">
        <v>23.333589922914602</v>
      </c>
      <c r="D922" s="153">
        <v>4.7830000000000004</v>
      </c>
      <c r="E922" s="153">
        <v>37.341999999999999</v>
      </c>
      <c r="F922" s="153">
        <v>105.47199999999999</v>
      </c>
      <c r="G922" s="153">
        <v>118.756</v>
      </c>
      <c r="H922" s="153">
        <v>47.95</v>
      </c>
      <c r="I922" s="153">
        <v>5.6369999999999996</v>
      </c>
      <c r="J922" s="153">
        <v>0.84</v>
      </c>
    </row>
    <row r="923" spans="1:10" x14ac:dyDescent="0.25">
      <c r="A923" s="152" t="s">
        <v>943</v>
      </c>
      <c r="B923" s="153">
        <v>54.346492818648898</v>
      </c>
      <c r="C923" s="153">
        <v>145.9499744332</v>
      </c>
      <c r="D923" s="153">
        <v>47.481999999999999</v>
      </c>
      <c r="E923" s="153">
        <v>193.54300000000001</v>
      </c>
      <c r="F923" s="153">
        <v>154.93299999999999</v>
      </c>
      <c r="G923" s="153">
        <v>88.337999999999994</v>
      </c>
      <c r="H923" s="153">
        <v>47.207999999999998</v>
      </c>
      <c r="I923" s="153">
        <v>15.061</v>
      </c>
      <c r="J923" s="153">
        <v>1.095</v>
      </c>
    </row>
    <row r="924" spans="1:10" x14ac:dyDescent="0.25">
      <c r="A924" s="152" t="s">
        <v>944</v>
      </c>
      <c r="B924" s="153">
        <v>29.231102412614401</v>
      </c>
      <c r="C924" s="153">
        <v>120.290546509989</v>
      </c>
      <c r="D924" s="153">
        <v>48.048000000000002</v>
      </c>
      <c r="E924" s="153">
        <v>189.29300000000001</v>
      </c>
      <c r="F924" s="153">
        <v>131.834</v>
      </c>
      <c r="G924" s="153">
        <v>66.632000000000005</v>
      </c>
      <c r="H924" s="153">
        <v>30.414999999999999</v>
      </c>
      <c r="I924" s="153">
        <v>8.5079999999999991</v>
      </c>
      <c r="J924" s="153">
        <v>0.56999999999999995</v>
      </c>
    </row>
    <row r="925" spans="1:10" x14ac:dyDescent="0.25">
      <c r="A925" s="152" t="s">
        <v>945</v>
      </c>
      <c r="B925" s="153">
        <v>24.010743263382398</v>
      </c>
      <c r="C925" s="153">
        <v>108.098480469097</v>
      </c>
      <c r="D925" s="153">
        <v>47.892000000000003</v>
      </c>
      <c r="E925" s="153">
        <v>191.39</v>
      </c>
      <c r="F925" s="153">
        <v>124.193</v>
      </c>
      <c r="G925" s="153">
        <v>53.9</v>
      </c>
      <c r="H925" s="153">
        <v>19.835000000000001</v>
      </c>
      <c r="I925" s="153">
        <v>4.3289999999999997</v>
      </c>
      <c r="J925" s="153">
        <v>0.221</v>
      </c>
    </row>
    <row r="926" spans="1:10" x14ac:dyDescent="0.25">
      <c r="A926" s="152" t="s">
        <v>946</v>
      </c>
      <c r="B926" s="153">
        <v>25.334996561640601</v>
      </c>
      <c r="C926" s="153">
        <v>106.399678330526</v>
      </c>
      <c r="D926" s="153">
        <v>46.701000000000001</v>
      </c>
      <c r="E926" s="153">
        <v>173.965</v>
      </c>
      <c r="F926" s="153">
        <v>106.28100000000001</v>
      </c>
      <c r="G926" s="153">
        <v>45.213999999999999</v>
      </c>
      <c r="H926" s="153">
        <v>15.776</v>
      </c>
      <c r="I926" s="153">
        <v>3.327</v>
      </c>
      <c r="J926" s="153">
        <v>0.19600000000000001</v>
      </c>
    </row>
    <row r="927" spans="1:10" x14ac:dyDescent="0.25">
      <c r="A927" s="152" t="s">
        <v>947</v>
      </c>
      <c r="B927" s="153">
        <v>23.110328428043601</v>
      </c>
      <c r="C927" s="153">
        <v>107.938728046664</v>
      </c>
      <c r="D927" s="153">
        <v>50.396999999999998</v>
      </c>
      <c r="E927" s="153">
        <v>196.53399999999999</v>
      </c>
      <c r="F927" s="153">
        <v>125.072</v>
      </c>
      <c r="G927" s="153">
        <v>51.613</v>
      </c>
      <c r="H927" s="153">
        <v>15.608000000000001</v>
      </c>
      <c r="I927" s="153">
        <v>2.8079999999999998</v>
      </c>
      <c r="J927" s="153">
        <v>0.128</v>
      </c>
    </row>
    <row r="928" spans="1:10" x14ac:dyDescent="0.25">
      <c r="A928" s="152" t="s">
        <v>948</v>
      </c>
      <c r="B928" s="153">
        <v>20.091807385207499</v>
      </c>
      <c r="C928" s="153">
        <v>102.128424266686</v>
      </c>
      <c r="D928" s="153">
        <v>59.103000000000002</v>
      </c>
      <c r="E928" s="153">
        <v>214.31800000000001</v>
      </c>
      <c r="F928" s="153">
        <v>127.452</v>
      </c>
      <c r="G928" s="153">
        <v>52.097000000000001</v>
      </c>
      <c r="H928" s="153">
        <v>16.138999999999999</v>
      </c>
      <c r="I928" s="153">
        <v>2.528</v>
      </c>
      <c r="J928" s="153">
        <v>0.123</v>
      </c>
    </row>
    <row r="929" spans="1:10" x14ac:dyDescent="0.25">
      <c r="A929" s="152" t="s">
        <v>949</v>
      </c>
      <c r="B929" s="153">
        <v>16.892205133661299</v>
      </c>
      <c r="C929" s="153">
        <v>101.01177104496399</v>
      </c>
      <c r="D929" s="153">
        <v>52.838000000000001</v>
      </c>
      <c r="E929" s="153">
        <v>186.95500000000001</v>
      </c>
      <c r="F929" s="153">
        <v>101.729</v>
      </c>
      <c r="G929" s="153">
        <v>38.152000000000001</v>
      </c>
      <c r="H929" s="153">
        <v>11.568</v>
      </c>
      <c r="I929" s="153">
        <v>1.887</v>
      </c>
      <c r="J929" s="153">
        <v>7.0999999999999994E-2</v>
      </c>
    </row>
    <row r="930" spans="1:10" x14ac:dyDescent="0.25">
      <c r="A930" s="152" t="s">
        <v>950</v>
      </c>
      <c r="B930" s="153">
        <v>13.316983061862</v>
      </c>
      <c r="C930" s="153">
        <v>96.538046921692796</v>
      </c>
      <c r="D930" s="153">
        <v>50.5</v>
      </c>
      <c r="E930" s="153">
        <v>176.78</v>
      </c>
      <c r="F930" s="153">
        <v>102.684</v>
      </c>
      <c r="G930" s="153">
        <v>37.494999999999997</v>
      </c>
      <c r="H930" s="153">
        <v>11.063000000000001</v>
      </c>
      <c r="I930" s="153">
        <v>1.581</v>
      </c>
      <c r="J930" s="153">
        <v>5.7000000000000002E-2</v>
      </c>
    </row>
    <row r="931" spans="1:10" x14ac:dyDescent="0.25">
      <c r="A931" s="152" t="s">
        <v>951</v>
      </c>
      <c r="B931" s="153">
        <v>11.096383325647899</v>
      </c>
      <c r="C931" s="153">
        <v>90.597374003905102</v>
      </c>
      <c r="D931" s="153">
        <v>41.088999999999999</v>
      </c>
      <c r="E931" s="153">
        <v>145.71</v>
      </c>
      <c r="F931" s="153">
        <v>93.396000000000001</v>
      </c>
      <c r="G931" s="153">
        <v>36.085999999999999</v>
      </c>
      <c r="H931" s="153">
        <v>10.999000000000001</v>
      </c>
      <c r="I931" s="153">
        <v>1.7609999999999999</v>
      </c>
      <c r="J931" s="153">
        <v>5.8999999999999997E-2</v>
      </c>
    </row>
    <row r="932" spans="1:10" x14ac:dyDescent="0.25">
      <c r="A932" s="152" t="s">
        <v>952</v>
      </c>
      <c r="B932" s="153">
        <v>7.1456346522289502</v>
      </c>
      <c r="C932" s="153">
        <v>80.155719874735098</v>
      </c>
      <c r="D932" s="153">
        <v>16.564</v>
      </c>
      <c r="E932" s="153">
        <v>82.316999999999993</v>
      </c>
      <c r="F932" s="153">
        <v>83.08</v>
      </c>
      <c r="G932" s="153">
        <v>37.316000000000003</v>
      </c>
      <c r="H932" s="153">
        <v>12.209</v>
      </c>
      <c r="I932" s="153">
        <v>1.853</v>
      </c>
      <c r="J932" s="153">
        <v>6.0999999999999999E-2</v>
      </c>
    </row>
    <row r="933" spans="1:10" x14ac:dyDescent="0.25">
      <c r="A933" s="152" t="s">
        <v>953</v>
      </c>
      <c r="B933" s="153">
        <v>5.0125411849371</v>
      </c>
      <c r="C933" s="153">
        <v>73.605024313828906</v>
      </c>
      <c r="D933" s="153">
        <v>11.36</v>
      </c>
      <c r="E933" s="153">
        <v>55.679000000000002</v>
      </c>
      <c r="F933" s="153">
        <v>94.405000000000001</v>
      </c>
      <c r="G933" s="153">
        <v>55.15</v>
      </c>
      <c r="H933" s="153">
        <v>17.763000000000002</v>
      </c>
      <c r="I933" s="153">
        <v>2.9460000000000002</v>
      </c>
      <c r="J933" s="153">
        <v>9.7000000000000003E-2</v>
      </c>
    </row>
    <row r="934" spans="1:10" x14ac:dyDescent="0.25">
      <c r="A934" s="152" t="s">
        <v>954</v>
      </c>
      <c r="B934" s="153">
        <v>3.8882648751654698</v>
      </c>
      <c r="C934" s="153">
        <v>65.785505179929601</v>
      </c>
      <c r="D934" s="153">
        <v>11.117000000000001</v>
      </c>
      <c r="E934" s="153">
        <v>47.545000000000002</v>
      </c>
      <c r="F934" s="153">
        <v>103.374</v>
      </c>
      <c r="G934" s="153">
        <v>88.451999999999998</v>
      </c>
      <c r="H934" s="153">
        <v>30.228999999999999</v>
      </c>
      <c r="I934" s="153">
        <v>4.82</v>
      </c>
      <c r="J934" s="153">
        <v>0.183</v>
      </c>
    </row>
    <row r="935" spans="1:10" x14ac:dyDescent="0.25">
      <c r="A935" s="152" t="s">
        <v>955</v>
      </c>
      <c r="B935" s="153">
        <v>3.0608818627310099</v>
      </c>
      <c r="C935" s="153">
        <v>56.383038761727697</v>
      </c>
      <c r="D935" s="153">
        <v>11.026</v>
      </c>
      <c r="E935" s="153">
        <v>42.073</v>
      </c>
      <c r="F935" s="153">
        <v>93.432000000000002</v>
      </c>
      <c r="G935" s="153">
        <v>98.944000000000003</v>
      </c>
      <c r="H935" s="153">
        <v>38.011000000000003</v>
      </c>
      <c r="I935" s="153">
        <v>6.3840000000000003</v>
      </c>
      <c r="J935" s="153">
        <v>0.28999999999999998</v>
      </c>
    </row>
    <row r="936" spans="1:10" x14ac:dyDescent="0.25">
      <c r="A936" s="152" t="s">
        <v>956</v>
      </c>
      <c r="B936" s="153">
        <v>2.6535721524475502</v>
      </c>
      <c r="C936" s="153">
        <v>53.042213458294299</v>
      </c>
      <c r="D936" s="153">
        <v>8.7870000000000008</v>
      </c>
      <c r="E936" s="153">
        <v>27.614999999999998</v>
      </c>
      <c r="F936" s="153">
        <v>77.286000000000001</v>
      </c>
      <c r="G936" s="153">
        <v>126.337</v>
      </c>
      <c r="H936" s="153">
        <v>56.981000000000002</v>
      </c>
      <c r="I936" s="153">
        <v>9.9420000000000002</v>
      </c>
      <c r="J936" s="153">
        <v>0.29199999999999998</v>
      </c>
    </row>
    <row r="937" spans="1:10" x14ac:dyDescent="0.25">
      <c r="A937" s="152" t="s">
        <v>957</v>
      </c>
      <c r="B937" s="153">
        <v>2.39387007645953</v>
      </c>
      <c r="C937" s="153">
        <v>49.7305958244267</v>
      </c>
      <c r="D937" s="153">
        <v>8.1329999999999991</v>
      </c>
      <c r="E937" s="153">
        <v>24.692</v>
      </c>
      <c r="F937" s="153">
        <v>74.486999999999995</v>
      </c>
      <c r="G937" s="153">
        <v>136.215</v>
      </c>
      <c r="H937" s="153">
        <v>65.028000000000006</v>
      </c>
      <c r="I937" s="153">
        <v>11.603999999999999</v>
      </c>
      <c r="J937" s="153">
        <v>0.30099999999999999</v>
      </c>
    </row>
    <row r="938" spans="1:10" x14ac:dyDescent="0.25">
      <c r="A938" s="152" t="s">
        <v>958</v>
      </c>
      <c r="B938" s="153">
        <v>2.1508110682995101</v>
      </c>
      <c r="C938" s="153">
        <v>46.576933509244903</v>
      </c>
      <c r="D938" s="153">
        <v>7.7679999999999998</v>
      </c>
      <c r="E938" s="153">
        <v>23.452999999999999</v>
      </c>
      <c r="F938" s="153">
        <v>74.156000000000006</v>
      </c>
      <c r="G938" s="153">
        <v>141.96100000000001</v>
      </c>
      <c r="H938" s="153">
        <v>70.481999999999999</v>
      </c>
      <c r="I938" s="153">
        <v>12.846</v>
      </c>
      <c r="J938" s="153">
        <v>0.314</v>
      </c>
    </row>
    <row r="939" spans="1:10" x14ac:dyDescent="0.25">
      <c r="A939" s="152" t="s">
        <v>959</v>
      </c>
      <c r="B939" s="153">
        <v>1.92566411295836</v>
      </c>
      <c r="C939" s="153">
        <v>43.495556948378599</v>
      </c>
      <c r="D939" s="153">
        <v>7.4950000000000001</v>
      </c>
      <c r="E939" s="153">
        <v>23.811</v>
      </c>
      <c r="F939" s="153">
        <v>76.632999999999996</v>
      </c>
      <c r="G939" s="153">
        <v>144.53899999999999</v>
      </c>
      <c r="H939" s="153">
        <v>73.203000000000003</v>
      </c>
      <c r="I939" s="153">
        <v>13.57</v>
      </c>
      <c r="J939" s="153">
        <v>0.32900000000000001</v>
      </c>
    </row>
    <row r="940" spans="1:10" x14ac:dyDescent="0.25">
      <c r="A940" s="152" t="s">
        <v>960</v>
      </c>
      <c r="B940" s="153">
        <v>1.7622725359804901</v>
      </c>
      <c r="C940" s="153">
        <v>40.793737510130001</v>
      </c>
      <c r="D940" s="153">
        <v>7.6429999999999998</v>
      </c>
      <c r="E940" s="153">
        <v>24.283999999999999</v>
      </c>
      <c r="F940" s="153">
        <v>78.153999999999996</v>
      </c>
      <c r="G940" s="153">
        <v>147.40799999999999</v>
      </c>
      <c r="H940" s="153">
        <v>74.656000000000006</v>
      </c>
      <c r="I940" s="153">
        <v>13.839</v>
      </c>
      <c r="J940" s="153">
        <v>0.33600000000000002</v>
      </c>
    </row>
    <row r="941" spans="1:10" x14ac:dyDescent="0.25">
      <c r="A941" s="152" t="s">
        <v>961</v>
      </c>
      <c r="B941" s="153">
        <v>1.6194387991430601</v>
      </c>
      <c r="C941" s="153">
        <v>38.2846092802992</v>
      </c>
      <c r="D941" s="153">
        <v>7.7590000000000003</v>
      </c>
      <c r="E941" s="153">
        <v>24.651</v>
      </c>
      <c r="F941" s="153">
        <v>79.337000000000003</v>
      </c>
      <c r="G941" s="153">
        <v>149.63800000000001</v>
      </c>
      <c r="H941" s="153">
        <v>75.786000000000001</v>
      </c>
      <c r="I941" s="153">
        <v>14.048</v>
      </c>
      <c r="J941" s="153">
        <v>0.34100000000000003</v>
      </c>
    </row>
    <row r="942" spans="1:10" x14ac:dyDescent="0.25">
      <c r="A942" s="152" t="s">
        <v>962</v>
      </c>
      <c r="B942" s="153">
        <v>1.5126443007874599</v>
      </c>
      <c r="C942" s="153">
        <v>35.976077409581201</v>
      </c>
      <c r="D942" s="153">
        <v>7.8529999999999998</v>
      </c>
      <c r="E942" s="153">
        <v>24.952000000000002</v>
      </c>
      <c r="F942" s="153">
        <v>80.302000000000007</v>
      </c>
      <c r="G942" s="153">
        <v>151.46</v>
      </c>
      <c r="H942" s="153">
        <v>76.707999999999998</v>
      </c>
      <c r="I942" s="153">
        <v>14.22</v>
      </c>
      <c r="J942" s="153">
        <v>0.34499999999999997</v>
      </c>
    </row>
    <row r="943" spans="1:10" x14ac:dyDescent="0.25">
      <c r="A943" s="152" t="s">
        <v>3706</v>
      </c>
      <c r="B943" s="153">
        <v>202.53382367470201</v>
      </c>
      <c r="C943" s="153">
        <v>509.16905705508998</v>
      </c>
      <c r="D943" s="153">
        <v>6.5220000000000002</v>
      </c>
      <c r="E943" s="153">
        <v>98.08</v>
      </c>
      <c r="F943" s="153">
        <v>214.01599999999999</v>
      </c>
      <c r="G943" s="153">
        <v>167.52099999999999</v>
      </c>
      <c r="H943" s="153">
        <v>119.08</v>
      </c>
      <c r="I943" s="153">
        <v>77.778000000000006</v>
      </c>
      <c r="J943" s="153">
        <v>9.4030000000000005</v>
      </c>
    </row>
    <row r="944" spans="1:10" x14ac:dyDescent="0.25">
      <c r="A944" s="152" t="s">
        <v>3707</v>
      </c>
      <c r="B944" s="153">
        <v>124.978358950526</v>
      </c>
      <c r="C944" s="153">
        <v>376.49053146288401</v>
      </c>
      <c r="D944" s="153">
        <v>9.6509999999999998</v>
      </c>
      <c r="E944" s="153">
        <v>145.18100000000001</v>
      </c>
      <c r="F944" s="153">
        <v>316.786</v>
      </c>
      <c r="G944" s="153">
        <v>247.96199999999999</v>
      </c>
      <c r="H944" s="153">
        <v>176.262</v>
      </c>
      <c r="I944" s="153">
        <v>115.134</v>
      </c>
      <c r="J944" s="153">
        <v>12.423999999999999</v>
      </c>
    </row>
    <row r="945" spans="1:10" x14ac:dyDescent="0.25">
      <c r="A945" s="152" t="s">
        <v>3708</v>
      </c>
      <c r="B945" s="153">
        <v>118.079478898933</v>
      </c>
      <c r="C945" s="153">
        <v>342.29181052232701</v>
      </c>
      <c r="D945" s="153">
        <v>6.476</v>
      </c>
      <c r="E945" s="153">
        <v>109.85</v>
      </c>
      <c r="F945" s="153">
        <v>255.93600000000001</v>
      </c>
      <c r="G945" s="153">
        <v>184.81899999999999</v>
      </c>
      <c r="H945" s="153">
        <v>123.233</v>
      </c>
      <c r="I945" s="153">
        <v>81.536000000000001</v>
      </c>
      <c r="J945" s="153">
        <v>8.17</v>
      </c>
    </row>
    <row r="946" spans="1:10" x14ac:dyDescent="0.25">
      <c r="A946" s="152" t="s">
        <v>3709</v>
      </c>
      <c r="B946" s="153">
        <v>82.720053341730704</v>
      </c>
      <c r="C946" s="153">
        <v>273.21504791857501</v>
      </c>
      <c r="D946" s="153">
        <v>5.81</v>
      </c>
      <c r="E946" s="153">
        <v>124.672</v>
      </c>
      <c r="F946" s="153">
        <v>338.34100000000001</v>
      </c>
      <c r="G946" s="153">
        <v>214.83600000000001</v>
      </c>
      <c r="H946" s="153">
        <v>117.107</v>
      </c>
      <c r="I946" s="153">
        <v>68.786000000000001</v>
      </c>
      <c r="J946" s="153">
        <v>8.048</v>
      </c>
    </row>
    <row r="947" spans="1:10" x14ac:dyDescent="0.25">
      <c r="A947" s="152" t="s">
        <v>3710</v>
      </c>
      <c r="B947" s="153">
        <v>61.783609019849699</v>
      </c>
      <c r="C947" s="153">
        <v>213.48900683134801</v>
      </c>
      <c r="D947" s="153">
        <v>4.1289999999999996</v>
      </c>
      <c r="E947" s="153">
        <v>121.92100000000001</v>
      </c>
      <c r="F947" s="153">
        <v>337.28300000000002</v>
      </c>
      <c r="G947" s="153">
        <v>193.964</v>
      </c>
      <c r="H947" s="153">
        <v>87.831999999999994</v>
      </c>
      <c r="I947" s="153">
        <v>48.884999999999998</v>
      </c>
      <c r="J947" s="153">
        <v>6.1859999999999999</v>
      </c>
    </row>
    <row r="948" spans="1:10" x14ac:dyDescent="0.25">
      <c r="A948" s="152" t="s">
        <v>3711</v>
      </c>
      <c r="B948" s="153">
        <v>47.937188160643402</v>
      </c>
      <c r="C948" s="153">
        <v>172.23063946979499</v>
      </c>
      <c r="D948" s="153">
        <v>4.45</v>
      </c>
      <c r="E948" s="153">
        <v>98.248000000000005</v>
      </c>
      <c r="F948" s="153">
        <v>260.18599999999998</v>
      </c>
      <c r="G948" s="153">
        <v>112.64</v>
      </c>
      <c r="H948" s="153">
        <v>39.302999999999997</v>
      </c>
      <c r="I948" s="153">
        <v>17.925000000000001</v>
      </c>
      <c r="J948" s="153">
        <v>3.448</v>
      </c>
    </row>
    <row r="949" spans="1:10" x14ac:dyDescent="0.25">
      <c r="A949" s="152" t="s">
        <v>3712</v>
      </c>
      <c r="B949" s="153">
        <v>40.195108347000698</v>
      </c>
      <c r="C949" s="153">
        <v>148.41194655549299</v>
      </c>
      <c r="D949" s="153">
        <v>5.1589999999999998</v>
      </c>
      <c r="E949" s="153">
        <v>126.512</v>
      </c>
      <c r="F949" s="153">
        <v>298.108</v>
      </c>
      <c r="G949" s="153">
        <v>93.234999999999999</v>
      </c>
      <c r="H949" s="153">
        <v>24.481000000000002</v>
      </c>
      <c r="I949" s="153">
        <v>9.8819999999999997</v>
      </c>
      <c r="J949" s="153">
        <v>2.823</v>
      </c>
    </row>
    <row r="950" spans="1:10" x14ac:dyDescent="0.25">
      <c r="A950" s="152" t="s">
        <v>3713</v>
      </c>
      <c r="B950" s="153">
        <v>34.7870745413286</v>
      </c>
      <c r="C950" s="153">
        <v>130.92412615887</v>
      </c>
      <c r="D950" s="153">
        <v>3.169</v>
      </c>
      <c r="E950" s="153">
        <v>99.846999999999994</v>
      </c>
      <c r="F950" s="153">
        <v>283.70499999999998</v>
      </c>
      <c r="G950" s="153">
        <v>67.727000000000004</v>
      </c>
      <c r="H950" s="153">
        <v>12.271000000000001</v>
      </c>
      <c r="I950" s="153">
        <v>3.2450000000000001</v>
      </c>
      <c r="J950" s="153">
        <v>1.6359999999999999</v>
      </c>
    </row>
    <row r="951" spans="1:10" x14ac:dyDescent="0.25">
      <c r="A951" s="152" t="s">
        <v>3714</v>
      </c>
      <c r="B951" s="153">
        <v>56.372474610597003</v>
      </c>
      <c r="C951" s="153">
        <v>82.745003221528805</v>
      </c>
      <c r="D951" s="153">
        <v>1.7549999999999999</v>
      </c>
      <c r="E951" s="153">
        <v>67.14</v>
      </c>
      <c r="F951" s="153">
        <v>273.91500000000002</v>
      </c>
      <c r="G951" s="153">
        <v>87.03</v>
      </c>
      <c r="H951" s="153">
        <v>16.2</v>
      </c>
      <c r="I951" s="153">
        <v>3.105</v>
      </c>
      <c r="J951" s="153">
        <v>0.85499999999999998</v>
      </c>
    </row>
    <row r="952" spans="1:10" x14ac:dyDescent="0.25">
      <c r="A952" s="152" t="s">
        <v>3715</v>
      </c>
      <c r="B952" s="153">
        <v>80.145803633430205</v>
      </c>
      <c r="C952" s="153">
        <v>142.44462216602</v>
      </c>
      <c r="D952" s="153">
        <v>1.246</v>
      </c>
      <c r="E952" s="153">
        <v>59.415999999999997</v>
      </c>
      <c r="F952" s="153">
        <v>233.28</v>
      </c>
      <c r="G952" s="153">
        <v>88.682000000000002</v>
      </c>
      <c r="H952" s="153">
        <v>15.837999999999999</v>
      </c>
      <c r="I952" s="153">
        <v>2.895</v>
      </c>
      <c r="J952" s="153">
        <v>0.64300000000000002</v>
      </c>
    </row>
    <row r="953" spans="1:10" x14ac:dyDescent="0.25">
      <c r="A953" s="152" t="s">
        <v>3716</v>
      </c>
      <c r="B953" s="153">
        <v>36.316340683571603</v>
      </c>
      <c r="C953" s="153">
        <v>129.438411551071</v>
      </c>
      <c r="D953" s="153">
        <v>0.96399999999999997</v>
      </c>
      <c r="E953" s="153">
        <v>58.753999999999998</v>
      </c>
      <c r="F953" s="153">
        <v>221.68299999999999</v>
      </c>
      <c r="G953" s="153">
        <v>99.475999999999999</v>
      </c>
      <c r="H953" s="153">
        <v>17.189</v>
      </c>
      <c r="I953" s="153">
        <v>3.052</v>
      </c>
      <c r="J953" s="153">
        <v>0.48199999999999998</v>
      </c>
    </row>
    <row r="954" spans="1:10" x14ac:dyDescent="0.25">
      <c r="A954" s="152" t="s">
        <v>3717</v>
      </c>
      <c r="B954" s="153">
        <v>34.606654038774202</v>
      </c>
      <c r="C954" s="153">
        <v>126.142456818705</v>
      </c>
      <c r="D954" s="153">
        <v>0.64100000000000001</v>
      </c>
      <c r="E954" s="153">
        <v>58.046999999999997</v>
      </c>
      <c r="F954" s="153">
        <v>209.75399999999999</v>
      </c>
      <c r="G954" s="153">
        <v>110.125</v>
      </c>
      <c r="H954" s="153">
        <v>18.507999999999999</v>
      </c>
      <c r="I954" s="153">
        <v>3.1640000000000001</v>
      </c>
      <c r="J954" s="153">
        <v>0.36099999999999999</v>
      </c>
    </row>
    <row r="955" spans="1:10" x14ac:dyDescent="0.25">
      <c r="A955" s="152" t="s">
        <v>3718</v>
      </c>
      <c r="B955" s="153">
        <v>27.9092079852235</v>
      </c>
      <c r="C955" s="153">
        <v>111.431760262224</v>
      </c>
      <c r="D955" s="153">
        <v>0.63800000000000001</v>
      </c>
      <c r="E955" s="153">
        <v>57.816000000000003</v>
      </c>
      <c r="F955" s="153">
        <v>208.916</v>
      </c>
      <c r="G955" s="153">
        <v>109.685</v>
      </c>
      <c r="H955" s="153">
        <v>18.434000000000001</v>
      </c>
      <c r="I955" s="153">
        <v>3.1520000000000001</v>
      </c>
      <c r="J955" s="153">
        <v>0.35899999999999999</v>
      </c>
    </row>
    <row r="956" spans="1:10" x14ac:dyDescent="0.25">
      <c r="A956" s="152" t="s">
        <v>3719</v>
      </c>
      <c r="B956" s="153">
        <v>24.177966766845199</v>
      </c>
      <c r="C956" s="153">
        <v>97.727491174153798</v>
      </c>
      <c r="D956" s="153">
        <v>0.44500000000000001</v>
      </c>
      <c r="E956" s="153">
        <v>55.457999999999998</v>
      </c>
      <c r="F956" s="153">
        <v>191.643</v>
      </c>
      <c r="G956" s="153">
        <v>116.7</v>
      </c>
      <c r="H956" s="153">
        <v>19.431000000000001</v>
      </c>
      <c r="I956" s="153">
        <v>3.214</v>
      </c>
      <c r="J956" s="153">
        <v>0.32900000000000001</v>
      </c>
    </row>
    <row r="957" spans="1:10" x14ac:dyDescent="0.25">
      <c r="A957" s="152" t="s">
        <v>3720</v>
      </c>
      <c r="B957" s="153">
        <v>20.9623856699647</v>
      </c>
      <c r="C957" s="153">
        <v>86.048659600707296</v>
      </c>
      <c r="D957" s="153">
        <v>0.39100000000000001</v>
      </c>
      <c r="E957" s="153">
        <v>54.02</v>
      </c>
      <c r="F957" s="153">
        <v>182.59299999999999</v>
      </c>
      <c r="G957" s="153">
        <v>119.008</v>
      </c>
      <c r="H957" s="153">
        <v>19.968</v>
      </c>
      <c r="I957" s="153">
        <v>3.2559999999999998</v>
      </c>
      <c r="J957" s="153">
        <v>0.30399999999999999</v>
      </c>
    </row>
    <row r="958" spans="1:10" x14ac:dyDescent="0.25">
      <c r="A958" s="152" t="s">
        <v>3721</v>
      </c>
      <c r="B958" s="153">
        <v>18.0554197176461</v>
      </c>
      <c r="C958" s="153">
        <v>75.433548443909899</v>
      </c>
      <c r="D958" s="153">
        <v>0.36299999999999999</v>
      </c>
      <c r="E958" s="153">
        <v>52.908999999999999</v>
      </c>
      <c r="F958" s="153">
        <v>174.94800000000001</v>
      </c>
      <c r="G958" s="153">
        <v>121.541</v>
      </c>
      <c r="H958" s="153">
        <v>20.718</v>
      </c>
      <c r="I958" s="153">
        <v>3.3370000000000002</v>
      </c>
      <c r="J958" s="153">
        <v>0.28399999999999997</v>
      </c>
    </row>
    <row r="959" spans="1:10" x14ac:dyDescent="0.25">
      <c r="A959" s="152" t="s">
        <v>3722</v>
      </c>
      <c r="B959" s="153">
        <v>15.5847232679843</v>
      </c>
      <c r="C959" s="153">
        <v>66.495530785223593</v>
      </c>
      <c r="D959" s="153">
        <v>0.34799999999999998</v>
      </c>
      <c r="E959" s="153">
        <v>51.972999999999999</v>
      </c>
      <c r="F959" s="153">
        <v>168.167</v>
      </c>
      <c r="G959" s="153">
        <v>123.985</v>
      </c>
      <c r="H959" s="153">
        <v>21.646000000000001</v>
      </c>
      <c r="I959" s="153">
        <v>3.4510000000000001</v>
      </c>
      <c r="J959" s="153">
        <v>0.27</v>
      </c>
    </row>
    <row r="960" spans="1:10" x14ac:dyDescent="0.25">
      <c r="A960" s="152" t="s">
        <v>3723</v>
      </c>
      <c r="B960" s="153">
        <v>13.390202848202801</v>
      </c>
      <c r="C960" s="153">
        <v>58.785167544838302</v>
      </c>
      <c r="D960" s="153">
        <v>0.34799999999999998</v>
      </c>
      <c r="E960" s="153">
        <v>51.167000000000002</v>
      </c>
      <c r="F960" s="153">
        <v>162.01900000000001</v>
      </c>
      <c r="G960" s="153">
        <v>126.34699999999999</v>
      </c>
      <c r="H960" s="153">
        <v>22.76</v>
      </c>
      <c r="I960" s="153">
        <v>3.5990000000000002</v>
      </c>
      <c r="J960" s="153">
        <v>0.26</v>
      </c>
    </row>
    <row r="961" spans="1:10" x14ac:dyDescent="0.25">
      <c r="A961" s="152" t="s">
        <v>3724</v>
      </c>
      <c r="B961" s="153">
        <v>11.4397069432521</v>
      </c>
      <c r="C961" s="153">
        <v>51.874366178238901</v>
      </c>
      <c r="D961" s="153">
        <v>0.36099999999999999</v>
      </c>
      <c r="E961" s="153">
        <v>50.542999999999999</v>
      </c>
      <c r="F961" s="153">
        <v>156.64699999999999</v>
      </c>
      <c r="G961" s="153">
        <v>128.684</v>
      </c>
      <c r="H961" s="153">
        <v>24.1</v>
      </c>
      <c r="I961" s="153">
        <v>3.79</v>
      </c>
      <c r="J961" s="153">
        <v>0.255</v>
      </c>
    </row>
    <row r="962" spans="1:10" x14ac:dyDescent="0.25">
      <c r="A962" s="152" t="s">
        <v>3725</v>
      </c>
      <c r="B962" s="153">
        <v>9.6201218547862197</v>
      </c>
      <c r="C962" s="153">
        <v>45.424636074409698</v>
      </c>
      <c r="D962" s="153">
        <v>0.39200000000000002</v>
      </c>
      <c r="E962" s="153">
        <v>50.15</v>
      </c>
      <c r="F962" s="153">
        <v>152.143</v>
      </c>
      <c r="G962" s="153">
        <v>130.596</v>
      </c>
      <c r="H962" s="153">
        <v>25.731999999999999</v>
      </c>
      <c r="I962" s="153">
        <v>4.0330000000000004</v>
      </c>
      <c r="J962" s="153">
        <v>0.254</v>
      </c>
    </row>
    <row r="963" spans="1:10" x14ac:dyDescent="0.25">
      <c r="A963" s="152" t="s">
        <v>3979</v>
      </c>
      <c r="B963" s="153">
        <v>280.94441804779399</v>
      </c>
      <c r="C963" s="153">
        <v>436.07003000225001</v>
      </c>
      <c r="D963" s="153">
        <v>190.858</v>
      </c>
      <c r="E963" s="153">
        <v>282.05200000000002</v>
      </c>
      <c r="F963" s="153">
        <v>246.69900000000001</v>
      </c>
      <c r="G963" s="153">
        <v>185.428</v>
      </c>
      <c r="H963" s="153">
        <v>85.909000000000006</v>
      </c>
      <c r="I963" s="153">
        <v>103.167</v>
      </c>
      <c r="J963" s="153">
        <v>101.887</v>
      </c>
    </row>
    <row r="964" spans="1:10" x14ac:dyDescent="0.25">
      <c r="A964" s="152" t="s">
        <v>3980</v>
      </c>
      <c r="B964" s="153">
        <v>266.00313062132801</v>
      </c>
      <c r="C964" s="153">
        <v>419.61867376193999</v>
      </c>
      <c r="D964" s="153">
        <v>189.339</v>
      </c>
      <c r="E964" s="153">
        <v>279.81599999999997</v>
      </c>
      <c r="F964" s="153">
        <v>248.48099999999999</v>
      </c>
      <c r="G964" s="153">
        <v>191.51499999999999</v>
      </c>
      <c r="H964" s="153">
        <v>101.636</v>
      </c>
      <c r="I964" s="153">
        <v>102.354</v>
      </c>
      <c r="J964" s="153">
        <v>82.858999999999995</v>
      </c>
    </row>
    <row r="965" spans="1:10" x14ac:dyDescent="0.25">
      <c r="A965" s="152" t="s">
        <v>3981</v>
      </c>
      <c r="B965" s="153">
        <v>255.467434007919</v>
      </c>
      <c r="C965" s="153">
        <v>407.86082570643498</v>
      </c>
      <c r="D965" s="153">
        <v>187.977</v>
      </c>
      <c r="E965" s="153">
        <v>283.928</v>
      </c>
      <c r="F965" s="153">
        <v>251.542</v>
      </c>
      <c r="G965" s="153">
        <v>200.625</v>
      </c>
      <c r="H965" s="153">
        <v>117.502</v>
      </c>
      <c r="I965" s="153">
        <v>101.64100000000001</v>
      </c>
      <c r="J965" s="153">
        <v>64.784999999999997</v>
      </c>
    </row>
    <row r="966" spans="1:10" x14ac:dyDescent="0.25">
      <c r="A966" s="152" t="s">
        <v>3982</v>
      </c>
      <c r="B966" s="153">
        <v>242.503902601813</v>
      </c>
      <c r="C966" s="153">
        <v>393.21967530169297</v>
      </c>
      <c r="D966" s="153">
        <v>176.39599999999999</v>
      </c>
      <c r="E966" s="153">
        <v>287.81099999999998</v>
      </c>
      <c r="F966" s="153">
        <v>259.00299999999999</v>
      </c>
      <c r="G966" s="153">
        <v>217.07300000000001</v>
      </c>
      <c r="H966" s="153">
        <v>136.82599999999999</v>
      </c>
      <c r="I966" s="153">
        <v>102.80500000000001</v>
      </c>
      <c r="J966" s="153">
        <v>50.085999999999999</v>
      </c>
    </row>
    <row r="967" spans="1:10" x14ac:dyDescent="0.25">
      <c r="A967" s="152" t="s">
        <v>3983</v>
      </c>
      <c r="B967" s="153">
        <v>226.02956189832801</v>
      </c>
      <c r="C967" s="153">
        <v>374.34648054379301</v>
      </c>
      <c r="D967" s="153">
        <v>156.422</v>
      </c>
      <c r="E967" s="153">
        <v>288.50400000000002</v>
      </c>
      <c r="F967" s="153">
        <v>269.24700000000001</v>
      </c>
      <c r="G967" s="153">
        <v>236.65799999999999</v>
      </c>
      <c r="H967" s="153">
        <v>161.84299999999999</v>
      </c>
      <c r="I967" s="153">
        <v>105.505</v>
      </c>
      <c r="J967" s="153">
        <v>39.621000000000002</v>
      </c>
    </row>
    <row r="968" spans="1:10" x14ac:dyDescent="0.25">
      <c r="A968" s="152" t="s">
        <v>3984</v>
      </c>
      <c r="B968" s="153">
        <v>218.28948902449099</v>
      </c>
      <c r="C968" s="153">
        <v>365.34680302321499</v>
      </c>
      <c r="D968" s="153">
        <v>144.43899999999999</v>
      </c>
      <c r="E968" s="153">
        <v>284.57299999999998</v>
      </c>
      <c r="F968" s="153">
        <v>276.096</v>
      </c>
      <c r="G968" s="153">
        <v>254.24100000000001</v>
      </c>
      <c r="H968" s="153">
        <v>190.71899999999999</v>
      </c>
      <c r="I968" s="153">
        <v>108.36799999999999</v>
      </c>
      <c r="J968" s="153">
        <v>33.963999999999999</v>
      </c>
    </row>
    <row r="969" spans="1:10" x14ac:dyDescent="0.25">
      <c r="A969" s="152" t="s">
        <v>3985</v>
      </c>
      <c r="B969" s="153">
        <v>204.55163209636299</v>
      </c>
      <c r="C969" s="153">
        <v>350.80292274160797</v>
      </c>
      <c r="D969" s="153">
        <v>141.078</v>
      </c>
      <c r="E969" s="153">
        <v>283.25900000000001</v>
      </c>
      <c r="F969" s="153">
        <v>283.98399999999998</v>
      </c>
      <c r="G969" s="153">
        <v>271.01499999999999</v>
      </c>
      <c r="H969" s="153">
        <v>220.078</v>
      </c>
      <c r="I969" s="153">
        <v>111.967</v>
      </c>
      <c r="J969" s="153">
        <v>32.619</v>
      </c>
    </row>
    <row r="970" spans="1:10" x14ac:dyDescent="0.25">
      <c r="A970" s="152" t="s">
        <v>3986</v>
      </c>
      <c r="B970" s="153">
        <v>194.288139373951</v>
      </c>
      <c r="C970" s="153">
        <v>340.23216958581003</v>
      </c>
      <c r="D970" s="153">
        <v>138.14699999999999</v>
      </c>
      <c r="E970" s="153">
        <v>283.93799999999999</v>
      </c>
      <c r="F970" s="153">
        <v>290.00700000000001</v>
      </c>
      <c r="G970" s="153">
        <v>279.25099999999998</v>
      </c>
      <c r="H970" s="153">
        <v>237.41499999999999</v>
      </c>
      <c r="I970" s="153">
        <v>132.94300000000001</v>
      </c>
      <c r="J970" s="153">
        <v>33.298999999999999</v>
      </c>
    </row>
    <row r="971" spans="1:10" x14ac:dyDescent="0.25">
      <c r="A971" s="152" t="s">
        <v>3987</v>
      </c>
      <c r="B971" s="153">
        <v>182.331140197727</v>
      </c>
      <c r="C971" s="153">
        <v>327.727807622733</v>
      </c>
      <c r="D971" s="153">
        <v>133.322</v>
      </c>
      <c r="E971" s="153">
        <v>292.589</v>
      </c>
      <c r="F971" s="153">
        <v>299.262</v>
      </c>
      <c r="G971" s="153">
        <v>280.77300000000002</v>
      </c>
      <c r="H971" s="153">
        <v>237.536</v>
      </c>
      <c r="I971" s="153">
        <v>141.87</v>
      </c>
      <c r="J971" s="153">
        <v>34.648000000000003</v>
      </c>
    </row>
    <row r="972" spans="1:10" x14ac:dyDescent="0.25">
      <c r="A972" s="152" t="s">
        <v>3988</v>
      </c>
      <c r="B972" s="153">
        <v>188.36350008887101</v>
      </c>
      <c r="C972" s="153">
        <v>334.05881549094403</v>
      </c>
      <c r="D972" s="153">
        <v>130.15600000000001</v>
      </c>
      <c r="E972" s="153">
        <v>289.70499999999998</v>
      </c>
      <c r="F972" s="153">
        <v>306.83100000000002</v>
      </c>
      <c r="G972" s="153">
        <v>288.81099999999998</v>
      </c>
      <c r="H972" s="153">
        <v>229.328</v>
      </c>
      <c r="I972" s="153">
        <v>138.64699999999999</v>
      </c>
      <c r="J972" s="153">
        <v>36.521999999999998</v>
      </c>
    </row>
    <row r="973" spans="1:10" x14ac:dyDescent="0.25">
      <c r="A973" s="152" t="s">
        <v>3989</v>
      </c>
      <c r="B973" s="153">
        <v>163.12263959288501</v>
      </c>
      <c r="C973" s="153">
        <v>306.79115047743397</v>
      </c>
      <c r="D973" s="153">
        <v>130.73099999999999</v>
      </c>
      <c r="E973" s="153">
        <v>282.31200000000001</v>
      </c>
      <c r="F973" s="153">
        <v>302.38299999999998</v>
      </c>
      <c r="G973" s="153">
        <v>294.87799999999999</v>
      </c>
      <c r="H973" s="153">
        <v>220.24799999999999</v>
      </c>
      <c r="I973" s="153">
        <v>121.25</v>
      </c>
      <c r="J973" s="153">
        <v>38.198</v>
      </c>
    </row>
    <row r="974" spans="1:10" x14ac:dyDescent="0.25">
      <c r="A974" s="152" t="s">
        <v>3990</v>
      </c>
      <c r="B974" s="153">
        <v>134.32365369721799</v>
      </c>
      <c r="C974" s="153">
        <v>272.72013763996398</v>
      </c>
      <c r="D974" s="153">
        <v>130.11099999999999</v>
      </c>
      <c r="E974" s="153">
        <v>272.815</v>
      </c>
      <c r="F974" s="153">
        <v>284.35199999999998</v>
      </c>
      <c r="G974" s="153">
        <v>283.30799999999999</v>
      </c>
      <c r="H974" s="153">
        <v>210.90799999999999</v>
      </c>
      <c r="I974" s="153">
        <v>99.685000000000002</v>
      </c>
      <c r="J974" s="153">
        <v>38.820999999999998</v>
      </c>
    </row>
    <row r="975" spans="1:10" x14ac:dyDescent="0.25">
      <c r="A975" s="152" t="s">
        <v>3991</v>
      </c>
      <c r="B975" s="153">
        <v>115.13393639252899</v>
      </c>
      <c r="C975" s="153">
        <v>248.141117067593</v>
      </c>
      <c r="D975" s="153">
        <v>124.292</v>
      </c>
      <c r="E975" s="153">
        <v>259.62799999999999</v>
      </c>
      <c r="F975" s="153">
        <v>285.40899999999999</v>
      </c>
      <c r="G975" s="153">
        <v>246.738</v>
      </c>
      <c r="H975" s="153">
        <v>195.17699999999999</v>
      </c>
      <c r="I975" s="153">
        <v>95.742999999999995</v>
      </c>
      <c r="J975" s="153">
        <v>23.013000000000002</v>
      </c>
    </row>
    <row r="976" spans="1:10" x14ac:dyDescent="0.25">
      <c r="A976" s="152" t="s">
        <v>3992</v>
      </c>
      <c r="B976" s="153">
        <v>102.787804602934</v>
      </c>
      <c r="C976" s="153">
        <v>230.74674031053399</v>
      </c>
      <c r="D976" s="153">
        <v>120.93300000000001</v>
      </c>
      <c r="E976" s="153">
        <v>246.15899999999999</v>
      </c>
      <c r="F976" s="153">
        <v>278.04899999999998</v>
      </c>
      <c r="G976" s="153">
        <v>215.47</v>
      </c>
      <c r="H976" s="153">
        <v>179.27500000000001</v>
      </c>
      <c r="I976" s="153">
        <v>78.462000000000003</v>
      </c>
      <c r="J976" s="153">
        <v>14.512</v>
      </c>
    </row>
    <row r="977" spans="1:10" x14ac:dyDescent="0.25">
      <c r="A977" s="152" t="s">
        <v>3993</v>
      </c>
      <c r="B977" s="153">
        <v>91.054534791576799</v>
      </c>
      <c r="C977" s="153">
        <v>213.69238933531801</v>
      </c>
      <c r="D977" s="153">
        <v>112.94799999999999</v>
      </c>
      <c r="E977" s="153">
        <v>228.25800000000001</v>
      </c>
      <c r="F977" s="153">
        <v>261.75700000000001</v>
      </c>
      <c r="G977" s="153">
        <v>193.583</v>
      </c>
      <c r="H977" s="153">
        <v>164.29499999999999</v>
      </c>
      <c r="I977" s="153">
        <v>68.070999999999998</v>
      </c>
      <c r="J977" s="153">
        <v>11.128</v>
      </c>
    </row>
    <row r="978" spans="1:10" x14ac:dyDescent="0.25">
      <c r="A978" s="152" t="s">
        <v>3994</v>
      </c>
      <c r="B978" s="153">
        <v>79.960092044620495</v>
      </c>
      <c r="C978" s="153">
        <v>196.784345607788</v>
      </c>
      <c r="D978" s="153">
        <v>104.682</v>
      </c>
      <c r="E978" s="153">
        <v>210.822</v>
      </c>
      <c r="F978" s="153">
        <v>245.70400000000001</v>
      </c>
      <c r="G978" s="153">
        <v>174.34899999999999</v>
      </c>
      <c r="H978" s="153">
        <v>150.36699999999999</v>
      </c>
      <c r="I978" s="153">
        <v>59.063000000000002</v>
      </c>
      <c r="J978" s="153">
        <v>8.5730000000000004</v>
      </c>
    </row>
    <row r="979" spans="1:10" x14ac:dyDescent="0.25">
      <c r="A979" s="152" t="s">
        <v>3995</v>
      </c>
      <c r="B979" s="153">
        <v>69.768359761642301</v>
      </c>
      <c r="C979" s="153">
        <v>180.99983796828599</v>
      </c>
      <c r="D979" s="153">
        <v>96.444000000000003</v>
      </c>
      <c r="E979" s="153">
        <v>194.27</v>
      </c>
      <c r="F979" s="153">
        <v>230.32</v>
      </c>
      <c r="G979" s="153">
        <v>157.66800000000001</v>
      </c>
      <c r="H979" s="153">
        <v>137.68</v>
      </c>
      <c r="I979" s="153">
        <v>51.335000000000001</v>
      </c>
      <c r="J979" s="153">
        <v>6.6630000000000003</v>
      </c>
    </row>
    <row r="980" spans="1:10" x14ac:dyDescent="0.25">
      <c r="A980" s="152" t="s">
        <v>3996</v>
      </c>
      <c r="B980" s="153">
        <v>60.646377917857002</v>
      </c>
      <c r="C980" s="153">
        <v>166.609445747384</v>
      </c>
      <c r="D980" s="153">
        <v>88.531000000000006</v>
      </c>
      <c r="E980" s="153">
        <v>179.04</v>
      </c>
      <c r="F980" s="153">
        <v>216.136</v>
      </c>
      <c r="G980" s="153">
        <v>143.52600000000001</v>
      </c>
      <c r="H980" s="153">
        <v>126.407</v>
      </c>
      <c r="I980" s="153">
        <v>44.795999999999999</v>
      </c>
      <c r="J980" s="153">
        <v>5.2240000000000002</v>
      </c>
    </row>
    <row r="981" spans="1:10" x14ac:dyDescent="0.25">
      <c r="A981" s="152" t="s">
        <v>3997</v>
      </c>
      <c r="B981" s="153">
        <v>52.411658639931403</v>
      </c>
      <c r="C981" s="153">
        <v>152.97581548517101</v>
      </c>
      <c r="D981" s="153">
        <v>81.033000000000001</v>
      </c>
      <c r="E981" s="153">
        <v>165.126</v>
      </c>
      <c r="F981" s="153">
        <v>203.20500000000001</v>
      </c>
      <c r="G981" s="153">
        <v>131.60300000000001</v>
      </c>
      <c r="H981" s="153">
        <v>116.46</v>
      </c>
      <c r="I981" s="153">
        <v>39.279000000000003</v>
      </c>
      <c r="J981" s="153">
        <v>4.1340000000000003</v>
      </c>
    </row>
    <row r="982" spans="1:10" x14ac:dyDescent="0.25">
      <c r="A982" s="152" t="s">
        <v>3998</v>
      </c>
      <c r="B982" s="153">
        <v>45.732716174401297</v>
      </c>
      <c r="C982" s="153">
        <v>140.57460804161701</v>
      </c>
      <c r="D982" s="153">
        <v>74.147000000000006</v>
      </c>
      <c r="E982" s="153">
        <v>152.821</v>
      </c>
      <c r="F982" s="153">
        <v>191.916</v>
      </c>
      <c r="G982" s="153">
        <v>121.876</v>
      </c>
      <c r="H982" s="153">
        <v>107.955</v>
      </c>
      <c r="I982" s="153">
        <v>34.707999999999998</v>
      </c>
      <c r="J982" s="153">
        <v>3.3170000000000002</v>
      </c>
    </row>
    <row r="983" spans="1:10" x14ac:dyDescent="0.25">
      <c r="A983" s="152" t="s">
        <v>963</v>
      </c>
      <c r="B983" s="153">
        <v>33.361611463986101</v>
      </c>
      <c r="C983" s="153">
        <v>122.29577458855501</v>
      </c>
      <c r="D983" s="153">
        <v>40.250999999999998</v>
      </c>
      <c r="E983" s="153">
        <v>158.631</v>
      </c>
      <c r="F983" s="153">
        <v>151.00200000000001</v>
      </c>
      <c r="G983" s="153">
        <v>94.308000000000007</v>
      </c>
      <c r="H983" s="153">
        <v>49.11</v>
      </c>
      <c r="I983" s="153">
        <v>15.667</v>
      </c>
      <c r="J983" s="153">
        <v>1.0509999999999999</v>
      </c>
    </row>
    <row r="984" spans="1:10" x14ac:dyDescent="0.25">
      <c r="A984" s="152" t="s">
        <v>964</v>
      </c>
      <c r="B984" s="153">
        <v>27.3059216948498</v>
      </c>
      <c r="C984" s="153">
        <v>109.660555744794</v>
      </c>
      <c r="D984" s="153">
        <v>41.569000000000003</v>
      </c>
      <c r="E984" s="153">
        <v>170.04</v>
      </c>
      <c r="F984" s="153">
        <v>153.572</v>
      </c>
      <c r="G984" s="153">
        <v>88.790999999999997</v>
      </c>
      <c r="H984" s="153">
        <v>42.058</v>
      </c>
      <c r="I984" s="153">
        <v>12.428000000000001</v>
      </c>
      <c r="J984" s="153">
        <v>0.90200000000000002</v>
      </c>
    </row>
    <row r="985" spans="1:10" x14ac:dyDescent="0.25">
      <c r="A985" s="152" t="s">
        <v>965</v>
      </c>
      <c r="B985" s="153">
        <v>23.8618256280945</v>
      </c>
      <c r="C985" s="153">
        <v>102.394332747327</v>
      </c>
      <c r="D985" s="153">
        <v>45.911000000000001</v>
      </c>
      <c r="E985" s="153">
        <v>173.85300000000001</v>
      </c>
      <c r="F985" s="153">
        <v>159.51599999999999</v>
      </c>
      <c r="G985" s="153">
        <v>87.649000000000001</v>
      </c>
      <c r="H985" s="153">
        <v>38.598999999999997</v>
      </c>
      <c r="I985" s="153">
        <v>10.272</v>
      </c>
      <c r="J985" s="153">
        <v>0.64</v>
      </c>
    </row>
    <row r="986" spans="1:10" x14ac:dyDescent="0.25">
      <c r="A986" s="152" t="s">
        <v>966</v>
      </c>
      <c r="B986" s="153">
        <v>19.362881710496598</v>
      </c>
      <c r="C986" s="153">
        <v>102.574048439188</v>
      </c>
      <c r="D986" s="153">
        <v>43.969000000000001</v>
      </c>
      <c r="E986" s="153">
        <v>154.06899999999999</v>
      </c>
      <c r="F986" s="153">
        <v>142.881</v>
      </c>
      <c r="G986" s="153">
        <v>75.320999999999998</v>
      </c>
      <c r="H986" s="153">
        <v>30.920999999999999</v>
      </c>
      <c r="I986" s="153">
        <v>6.84</v>
      </c>
      <c r="J986" s="153">
        <v>0.45900000000000002</v>
      </c>
    </row>
    <row r="987" spans="1:10" x14ac:dyDescent="0.25">
      <c r="A987" s="152" t="s">
        <v>967</v>
      </c>
      <c r="B987" s="153">
        <v>14.892696922345699</v>
      </c>
      <c r="C987" s="153">
        <v>103.39934430496299</v>
      </c>
      <c r="D987" s="153">
        <v>27.588999999999999</v>
      </c>
      <c r="E987" s="153">
        <v>135.22</v>
      </c>
      <c r="F987" s="153">
        <v>137.761</v>
      </c>
      <c r="G987" s="153">
        <v>65.790999999999997</v>
      </c>
      <c r="H987" s="153">
        <v>22.091000000000001</v>
      </c>
      <c r="I987" s="153">
        <v>4.1079999999999997</v>
      </c>
      <c r="J987" s="153">
        <v>0.22</v>
      </c>
    </row>
    <row r="988" spans="1:10" x14ac:dyDescent="0.25">
      <c r="A988" s="152" t="s">
        <v>968</v>
      </c>
      <c r="B988" s="153">
        <v>11.3296453527851</v>
      </c>
      <c r="C988" s="153">
        <v>100.820390819254</v>
      </c>
      <c r="D988" s="153">
        <v>21.05</v>
      </c>
      <c r="E988" s="153">
        <v>115.289</v>
      </c>
      <c r="F988" s="153">
        <v>123.99</v>
      </c>
      <c r="G988" s="153">
        <v>56.35</v>
      </c>
      <c r="H988" s="153">
        <v>16.789000000000001</v>
      </c>
      <c r="I988" s="153">
        <v>2.7509999999999999</v>
      </c>
      <c r="J988" s="153">
        <v>0.10100000000000001</v>
      </c>
    </row>
    <row r="989" spans="1:10" x14ac:dyDescent="0.25">
      <c r="A989" s="152" t="s">
        <v>969</v>
      </c>
      <c r="B989" s="153">
        <v>9.6626714018439603</v>
      </c>
      <c r="C989" s="153">
        <v>102.80755401058499</v>
      </c>
      <c r="D989" s="153">
        <v>12.069000000000001</v>
      </c>
      <c r="E989" s="153">
        <v>85.343000000000004</v>
      </c>
      <c r="F989" s="153">
        <v>113.364</v>
      </c>
      <c r="G989" s="153">
        <v>56.271999999999998</v>
      </c>
      <c r="H989" s="153">
        <v>15.951000000000001</v>
      </c>
      <c r="I989" s="153">
        <v>2.3410000000000002</v>
      </c>
      <c r="J989" s="153">
        <v>0.12</v>
      </c>
    </row>
    <row r="990" spans="1:10" x14ac:dyDescent="0.25">
      <c r="A990" s="152" t="s">
        <v>970</v>
      </c>
      <c r="B990" s="153">
        <v>9.8261130967642902</v>
      </c>
      <c r="C990" s="153">
        <v>102.92370694844099</v>
      </c>
      <c r="D990" s="153">
        <v>9.2189999999999994</v>
      </c>
      <c r="E990" s="153">
        <v>72.629000000000005</v>
      </c>
      <c r="F990" s="153">
        <v>125.652</v>
      </c>
      <c r="G990" s="153">
        <v>74.900000000000006</v>
      </c>
      <c r="H990" s="153">
        <v>22.710999999999999</v>
      </c>
      <c r="I990" s="153">
        <v>3.2890000000000001</v>
      </c>
      <c r="J990" s="153">
        <v>0.12</v>
      </c>
    </row>
    <row r="991" spans="1:10" x14ac:dyDescent="0.25">
      <c r="A991" s="152" t="s">
        <v>971</v>
      </c>
      <c r="B991" s="153">
        <v>7.8636606148793096</v>
      </c>
      <c r="C991" s="153">
        <v>95.523861891189995</v>
      </c>
      <c r="D991" s="153">
        <v>8.9009999999999998</v>
      </c>
      <c r="E991" s="153">
        <v>66.361000000000004</v>
      </c>
      <c r="F991" s="153">
        <v>138.21100000000001</v>
      </c>
      <c r="G991" s="153">
        <v>98.36</v>
      </c>
      <c r="H991" s="153">
        <v>32.917999999999999</v>
      </c>
      <c r="I991" s="153">
        <v>4.6989999999999998</v>
      </c>
      <c r="J991" s="153">
        <v>0.15</v>
      </c>
    </row>
    <row r="992" spans="1:10" x14ac:dyDescent="0.25">
      <c r="A992" s="152" t="s">
        <v>972</v>
      </c>
      <c r="B992" s="153">
        <v>6.0613945092035104</v>
      </c>
      <c r="C992" s="153">
        <v>86.120592560972199</v>
      </c>
      <c r="D992" s="153">
        <v>8.0069999999999997</v>
      </c>
      <c r="E992" s="153">
        <v>55.63</v>
      </c>
      <c r="F992" s="153">
        <v>131.13900000000001</v>
      </c>
      <c r="G992" s="153">
        <v>109.714</v>
      </c>
      <c r="H992" s="153">
        <v>40.634</v>
      </c>
      <c r="I992" s="153">
        <v>5.8650000000000002</v>
      </c>
      <c r="J992" s="153">
        <v>0.21099999999999999</v>
      </c>
    </row>
    <row r="993" spans="1:10" x14ac:dyDescent="0.25">
      <c r="A993" s="152" t="s">
        <v>973</v>
      </c>
      <c r="B993" s="153">
        <v>5.6132401243571604</v>
      </c>
      <c r="C993" s="153">
        <v>75.639202087868796</v>
      </c>
      <c r="D993" s="153">
        <v>6.6180000000000003</v>
      </c>
      <c r="E993" s="153">
        <v>47.238</v>
      </c>
      <c r="F993" s="153">
        <v>124.995</v>
      </c>
      <c r="G993" s="153">
        <v>119.68</v>
      </c>
      <c r="H993" s="153">
        <v>46.006999999999998</v>
      </c>
      <c r="I993" s="153">
        <v>7.2160000000000002</v>
      </c>
      <c r="J993" s="153">
        <v>0.246</v>
      </c>
    </row>
    <row r="994" spans="1:10" x14ac:dyDescent="0.25">
      <c r="A994" s="152" t="s">
        <v>974</v>
      </c>
      <c r="B994" s="153">
        <v>4.5210740052127303</v>
      </c>
      <c r="C994" s="153">
        <v>67.791775103533396</v>
      </c>
      <c r="D994" s="153">
        <v>5.8689999999999998</v>
      </c>
      <c r="E994" s="153">
        <v>43.558</v>
      </c>
      <c r="F994" s="153">
        <v>124.78</v>
      </c>
      <c r="G994" s="153">
        <v>131.869</v>
      </c>
      <c r="H994" s="153">
        <v>55.076999999999998</v>
      </c>
      <c r="I994" s="153">
        <v>9.2270000000000003</v>
      </c>
      <c r="J994" s="153">
        <v>0.36</v>
      </c>
    </row>
    <row r="995" spans="1:10" x14ac:dyDescent="0.25">
      <c r="A995" s="152" t="s">
        <v>975</v>
      </c>
      <c r="B995" s="153">
        <v>4.2136916194280802</v>
      </c>
      <c r="C995" s="153">
        <v>57.072407138641601</v>
      </c>
      <c r="D995" s="153">
        <v>4.4359999999999999</v>
      </c>
      <c r="E995" s="153">
        <v>37.308999999999997</v>
      </c>
      <c r="F995" s="153">
        <v>112.938</v>
      </c>
      <c r="G995" s="153">
        <v>125.03700000000001</v>
      </c>
      <c r="H995" s="153">
        <v>55.460999999999999</v>
      </c>
      <c r="I995" s="153">
        <v>10.214</v>
      </c>
      <c r="J995" s="153">
        <v>0.60499999999999998</v>
      </c>
    </row>
    <row r="996" spans="1:10" x14ac:dyDescent="0.25">
      <c r="A996" s="152" t="s">
        <v>976</v>
      </c>
      <c r="B996" s="153">
        <v>4.30299467536355</v>
      </c>
      <c r="C996" s="153">
        <v>53.731845031717199</v>
      </c>
      <c r="D996" s="153">
        <v>3.6440000000000001</v>
      </c>
      <c r="E996" s="153">
        <v>32.914999999999999</v>
      </c>
      <c r="F996" s="153">
        <v>106.89</v>
      </c>
      <c r="G996" s="153">
        <v>131.006</v>
      </c>
      <c r="H996" s="153">
        <v>63.822000000000003</v>
      </c>
      <c r="I996" s="153">
        <v>13.006</v>
      </c>
      <c r="J996" s="153">
        <v>0.81699999999999995</v>
      </c>
    </row>
    <row r="997" spans="1:10" x14ac:dyDescent="0.25">
      <c r="A997" s="152" t="s">
        <v>977</v>
      </c>
      <c r="B997" s="153">
        <v>3.90208746608667</v>
      </c>
      <c r="C997" s="153">
        <v>50.113301438191002</v>
      </c>
      <c r="D997" s="153">
        <v>3.819</v>
      </c>
      <c r="E997" s="153">
        <v>33.363</v>
      </c>
      <c r="F997" s="153">
        <v>106.727</v>
      </c>
      <c r="G997" s="153">
        <v>133.035</v>
      </c>
      <c r="H997" s="153">
        <v>65.668999999999997</v>
      </c>
      <c r="I997" s="153">
        <v>13.455</v>
      </c>
      <c r="J997" s="153">
        <v>0.83199999999999996</v>
      </c>
    </row>
    <row r="998" spans="1:10" x14ac:dyDescent="0.25">
      <c r="A998" s="152" t="s">
        <v>978</v>
      </c>
      <c r="B998" s="153">
        <v>3.5816110738115001</v>
      </c>
      <c r="C998" s="153">
        <v>46.889416559200598</v>
      </c>
      <c r="D998" s="153">
        <v>3.859</v>
      </c>
      <c r="E998" s="153">
        <v>33.719000000000001</v>
      </c>
      <c r="F998" s="153">
        <v>107.863</v>
      </c>
      <c r="G998" s="153">
        <v>134.45099999999999</v>
      </c>
      <c r="H998" s="153">
        <v>66.369</v>
      </c>
      <c r="I998" s="153">
        <v>13.599</v>
      </c>
      <c r="J998" s="153">
        <v>0.84</v>
      </c>
    </row>
    <row r="999" spans="1:10" x14ac:dyDescent="0.25">
      <c r="A999" s="152" t="s">
        <v>979</v>
      </c>
      <c r="B999" s="153">
        <v>3.3026802819331502</v>
      </c>
      <c r="C999" s="153">
        <v>43.856081349171902</v>
      </c>
      <c r="D999" s="153">
        <v>3.8889999999999998</v>
      </c>
      <c r="E999" s="153">
        <v>33.973999999999997</v>
      </c>
      <c r="F999" s="153">
        <v>108.68300000000001</v>
      </c>
      <c r="G999" s="153">
        <v>135.47300000000001</v>
      </c>
      <c r="H999" s="153">
        <v>66.872</v>
      </c>
      <c r="I999" s="153">
        <v>13.702</v>
      </c>
      <c r="J999" s="153">
        <v>0.84699999999999998</v>
      </c>
    </row>
    <row r="1000" spans="1:10" x14ac:dyDescent="0.25">
      <c r="A1000" s="152" t="s">
        <v>980</v>
      </c>
      <c r="B1000" s="153">
        <v>3.0647308952181902</v>
      </c>
      <c r="C1000" s="153">
        <v>40.970950983598698</v>
      </c>
      <c r="D1000" s="153">
        <v>3.9140000000000001</v>
      </c>
      <c r="E1000" s="153">
        <v>34.191000000000003</v>
      </c>
      <c r="F1000" s="153">
        <v>109.377</v>
      </c>
      <c r="G1000" s="153">
        <v>136.33699999999999</v>
      </c>
      <c r="H1000" s="153">
        <v>67.3</v>
      </c>
      <c r="I1000" s="153">
        <v>13.789</v>
      </c>
      <c r="J1000" s="153">
        <v>0.85199999999999998</v>
      </c>
    </row>
    <row r="1001" spans="1:10" x14ac:dyDescent="0.25">
      <c r="A1001" s="152" t="s">
        <v>981</v>
      </c>
      <c r="B1001" s="153">
        <v>2.8628639153631701</v>
      </c>
      <c r="C1001" s="153">
        <v>38.306132969092097</v>
      </c>
      <c r="D1001" s="153">
        <v>3.9390000000000001</v>
      </c>
      <c r="E1001" s="153">
        <v>34.415999999999997</v>
      </c>
      <c r="F1001" s="153">
        <v>110.09399999999999</v>
      </c>
      <c r="G1001" s="153">
        <v>137.232</v>
      </c>
      <c r="H1001" s="153">
        <v>67.742000000000004</v>
      </c>
      <c r="I1001" s="153">
        <v>13.879</v>
      </c>
      <c r="J1001" s="153">
        <v>0.85799999999999998</v>
      </c>
    </row>
    <row r="1002" spans="1:10" x14ac:dyDescent="0.25">
      <c r="A1002" s="152" t="s">
        <v>982</v>
      </c>
      <c r="B1002" s="153">
        <v>2.6674454933751601</v>
      </c>
      <c r="C1002" s="153">
        <v>35.657695842932199</v>
      </c>
      <c r="D1002" s="153">
        <v>3.9540000000000002</v>
      </c>
      <c r="E1002" s="153">
        <v>34.542999999999999</v>
      </c>
      <c r="F1002" s="153">
        <v>110.501</v>
      </c>
      <c r="G1002" s="153">
        <v>137.738</v>
      </c>
      <c r="H1002" s="153">
        <v>67.992000000000004</v>
      </c>
      <c r="I1002" s="153">
        <v>13.930999999999999</v>
      </c>
      <c r="J1002" s="153">
        <v>0.86099999999999999</v>
      </c>
    </row>
    <row r="1003" spans="1:10" x14ac:dyDescent="0.25">
      <c r="A1003" s="152" t="s">
        <v>983</v>
      </c>
      <c r="B1003" s="153">
        <v>260.59853036871698</v>
      </c>
      <c r="C1003" s="153">
        <v>414.48602929915802</v>
      </c>
      <c r="D1003" s="153">
        <v>34.085000000000001</v>
      </c>
      <c r="E1003" s="153">
        <v>164.11199999999999</v>
      </c>
      <c r="F1003" s="153">
        <v>284.04000000000002</v>
      </c>
      <c r="G1003" s="153">
        <v>337.06099999999998</v>
      </c>
      <c r="H1003" s="153">
        <v>271.416</v>
      </c>
      <c r="I1003" s="153">
        <v>127.502</v>
      </c>
      <c r="J1003" s="153">
        <v>44.183999999999997</v>
      </c>
    </row>
    <row r="1004" spans="1:10" x14ac:dyDescent="0.25">
      <c r="A1004" s="152" t="s">
        <v>984</v>
      </c>
      <c r="B1004" s="153">
        <v>242.34456306498501</v>
      </c>
      <c r="C1004" s="153">
        <v>394.01864901088601</v>
      </c>
      <c r="D1004" s="153">
        <v>39.473999999999997</v>
      </c>
      <c r="E1004" s="153">
        <v>167.86099999999999</v>
      </c>
      <c r="F1004" s="153">
        <v>289.09399999999999</v>
      </c>
      <c r="G1004" s="153">
        <v>342.23700000000002</v>
      </c>
      <c r="H1004" s="153">
        <v>267.887</v>
      </c>
      <c r="I1004" s="153">
        <v>124.29900000000001</v>
      </c>
      <c r="J1004" s="153">
        <v>46.628</v>
      </c>
    </row>
    <row r="1005" spans="1:10" x14ac:dyDescent="0.25">
      <c r="A1005" s="152" t="s">
        <v>985</v>
      </c>
      <c r="B1005" s="153">
        <v>221.95251075751801</v>
      </c>
      <c r="C1005" s="153">
        <v>370.65810184089798</v>
      </c>
      <c r="D1005" s="153">
        <v>45.567</v>
      </c>
      <c r="E1005" s="153">
        <v>174.01900000000001</v>
      </c>
      <c r="F1005" s="153">
        <v>298.15100000000001</v>
      </c>
      <c r="G1005" s="153">
        <v>351.83600000000001</v>
      </c>
      <c r="H1005" s="153">
        <v>267.77199999999999</v>
      </c>
      <c r="I1005" s="153">
        <v>122.429</v>
      </c>
      <c r="J1005" s="153">
        <v>49.625999999999998</v>
      </c>
    </row>
    <row r="1006" spans="1:10" x14ac:dyDescent="0.25">
      <c r="A1006" s="152" t="s">
        <v>986</v>
      </c>
      <c r="B1006" s="153">
        <v>202.187608507644</v>
      </c>
      <c r="C1006" s="153">
        <v>349.36862090130103</v>
      </c>
      <c r="D1006" s="153">
        <v>51.911999999999999</v>
      </c>
      <c r="E1006" s="153">
        <v>180.15</v>
      </c>
      <c r="F1006" s="153">
        <v>307.18099999999998</v>
      </c>
      <c r="G1006" s="153">
        <v>361.64100000000002</v>
      </c>
      <c r="H1006" s="153">
        <v>267.20699999999999</v>
      </c>
      <c r="I1006" s="153">
        <v>120.458</v>
      </c>
      <c r="J1006" s="153">
        <v>52.850999999999999</v>
      </c>
    </row>
    <row r="1007" spans="1:10" x14ac:dyDescent="0.25">
      <c r="A1007" s="152" t="s">
        <v>987</v>
      </c>
      <c r="B1007" s="153">
        <v>171.069428627957</v>
      </c>
      <c r="C1007" s="153">
        <v>314.482663121006</v>
      </c>
      <c r="D1007" s="153">
        <v>53.445999999999998</v>
      </c>
      <c r="E1007" s="153">
        <v>186.46</v>
      </c>
      <c r="F1007" s="153">
        <v>316.73500000000001</v>
      </c>
      <c r="G1007" s="153">
        <v>371.55</v>
      </c>
      <c r="H1007" s="153">
        <v>266.43799999999999</v>
      </c>
      <c r="I1007" s="153">
        <v>118.173</v>
      </c>
      <c r="J1007" s="153">
        <v>56.198</v>
      </c>
    </row>
    <row r="1008" spans="1:10" x14ac:dyDescent="0.25">
      <c r="A1008" s="152" t="s">
        <v>988</v>
      </c>
      <c r="B1008" s="153">
        <v>157.221276844154</v>
      </c>
      <c r="C1008" s="153">
        <v>299.13487213378897</v>
      </c>
      <c r="D1008" s="153">
        <v>53.216999999999999</v>
      </c>
      <c r="E1008" s="153">
        <v>183.54400000000001</v>
      </c>
      <c r="F1008" s="153">
        <v>309.96300000000002</v>
      </c>
      <c r="G1008" s="153">
        <v>362.94099999999997</v>
      </c>
      <c r="H1008" s="153">
        <v>252.30699999999999</v>
      </c>
      <c r="I1008" s="153">
        <v>110.10299999999999</v>
      </c>
      <c r="J1008" s="153">
        <v>56.725000000000001</v>
      </c>
    </row>
    <row r="1009" spans="1:10" x14ac:dyDescent="0.25">
      <c r="A1009" s="152" t="s">
        <v>989</v>
      </c>
      <c r="B1009" s="153">
        <v>140.50369094190199</v>
      </c>
      <c r="C1009" s="153">
        <v>279.122646411598</v>
      </c>
      <c r="D1009" s="153">
        <v>51.195</v>
      </c>
      <c r="E1009" s="153">
        <v>175.19800000000001</v>
      </c>
      <c r="F1009" s="153">
        <v>294.64499999999998</v>
      </c>
      <c r="G1009" s="153">
        <v>343.95100000000002</v>
      </c>
      <c r="H1009" s="153">
        <v>231.82400000000001</v>
      </c>
      <c r="I1009" s="153">
        <v>99.224999999999994</v>
      </c>
      <c r="J1009" s="153">
        <v>55.362000000000002</v>
      </c>
    </row>
    <row r="1010" spans="1:10" x14ac:dyDescent="0.25">
      <c r="A1010" s="152" t="s">
        <v>990</v>
      </c>
      <c r="B1010" s="153">
        <v>129.49262972506199</v>
      </c>
      <c r="C1010" s="153">
        <v>265.64300206118003</v>
      </c>
      <c r="D1010" s="153">
        <v>49.954999999999998</v>
      </c>
      <c r="E1010" s="153">
        <v>175.75</v>
      </c>
      <c r="F1010" s="153">
        <v>293.93200000000002</v>
      </c>
      <c r="G1010" s="153">
        <v>342.47699999999998</v>
      </c>
      <c r="H1010" s="153">
        <v>223.41800000000001</v>
      </c>
      <c r="I1010" s="153">
        <v>93.84</v>
      </c>
      <c r="J1010" s="153">
        <v>56.828000000000003</v>
      </c>
    </row>
    <row r="1011" spans="1:10" x14ac:dyDescent="0.25">
      <c r="A1011" s="152" t="s">
        <v>991</v>
      </c>
      <c r="B1011" s="153">
        <v>119.966879786463</v>
      </c>
      <c r="C1011" s="153">
        <v>262.219566579711</v>
      </c>
      <c r="D1011" s="153">
        <v>45.466000000000001</v>
      </c>
      <c r="E1011" s="153">
        <v>168.96899999999999</v>
      </c>
      <c r="F1011" s="153">
        <v>281.58199999999999</v>
      </c>
      <c r="G1011" s="153">
        <v>326.95299999999997</v>
      </c>
      <c r="H1011" s="153">
        <v>206.351</v>
      </c>
      <c r="I1011" s="153">
        <v>84.789000000000001</v>
      </c>
      <c r="J1011" s="153">
        <v>55.89</v>
      </c>
    </row>
    <row r="1012" spans="1:10" x14ac:dyDescent="0.25">
      <c r="A1012" s="152" t="s">
        <v>992</v>
      </c>
      <c r="B1012" s="153">
        <v>112.049901256691</v>
      </c>
      <c r="C1012" s="153">
        <v>283.72839415047798</v>
      </c>
      <c r="D1012" s="153">
        <v>36.369</v>
      </c>
      <c r="E1012" s="153">
        <v>130.79</v>
      </c>
      <c r="F1012" s="153">
        <v>225.76</v>
      </c>
      <c r="G1012" s="153">
        <v>270.25200000000001</v>
      </c>
      <c r="H1012" s="153">
        <v>185.05</v>
      </c>
      <c r="I1012" s="153">
        <v>74.816999999999993</v>
      </c>
      <c r="J1012" s="153">
        <v>39.362000000000002</v>
      </c>
    </row>
    <row r="1013" spans="1:10" x14ac:dyDescent="0.25">
      <c r="A1013" s="152" t="s">
        <v>993</v>
      </c>
      <c r="B1013" s="153">
        <v>105.548727476224</v>
      </c>
      <c r="C1013" s="153">
        <v>298.32822723979001</v>
      </c>
      <c r="D1013" s="153">
        <v>30.919</v>
      </c>
      <c r="E1013" s="153">
        <v>107.246</v>
      </c>
      <c r="F1013" s="153">
        <v>192.399</v>
      </c>
      <c r="G1013" s="153">
        <v>237.59</v>
      </c>
      <c r="H1013" s="153">
        <v>175.297</v>
      </c>
      <c r="I1013" s="153">
        <v>69.894999999999996</v>
      </c>
      <c r="J1013" s="153">
        <v>28.654</v>
      </c>
    </row>
    <row r="1014" spans="1:10" x14ac:dyDescent="0.25">
      <c r="A1014" s="152" t="s">
        <v>994</v>
      </c>
      <c r="B1014" s="153">
        <v>97.515678791016896</v>
      </c>
      <c r="C1014" s="153">
        <v>270.11565106567298</v>
      </c>
      <c r="D1014" s="153">
        <v>26.381</v>
      </c>
      <c r="E1014" s="153">
        <v>87.948999999999998</v>
      </c>
      <c r="F1014" s="153">
        <v>164.583</v>
      </c>
      <c r="G1014" s="153">
        <v>209.81299999999999</v>
      </c>
      <c r="H1014" s="153">
        <v>165.84100000000001</v>
      </c>
      <c r="I1014" s="153">
        <v>65.334999999999994</v>
      </c>
      <c r="J1014" s="153">
        <v>20.097999999999999</v>
      </c>
    </row>
    <row r="1015" spans="1:10" x14ac:dyDescent="0.25">
      <c r="A1015" s="152" t="s">
        <v>995</v>
      </c>
      <c r="B1015" s="153">
        <v>83.442603229729698</v>
      </c>
      <c r="C1015" s="153">
        <v>235.43293303968699</v>
      </c>
      <c r="D1015" s="153">
        <v>23.113</v>
      </c>
      <c r="E1015" s="153">
        <v>78.486999999999995</v>
      </c>
      <c r="F1015" s="153">
        <v>146.88999999999999</v>
      </c>
      <c r="G1015" s="153">
        <v>187.255</v>
      </c>
      <c r="H1015" s="153">
        <v>148.012</v>
      </c>
      <c r="I1015" s="153">
        <v>58.304000000000002</v>
      </c>
      <c r="J1015" s="153">
        <v>17.939</v>
      </c>
    </row>
    <row r="1016" spans="1:10" x14ac:dyDescent="0.25">
      <c r="A1016" s="152" t="s">
        <v>996</v>
      </c>
      <c r="B1016" s="153">
        <v>76.130575832807807</v>
      </c>
      <c r="C1016" s="153">
        <v>222.99680684048499</v>
      </c>
      <c r="D1016" s="153">
        <v>19.893999999999998</v>
      </c>
      <c r="E1016" s="153">
        <v>66.555999999999997</v>
      </c>
      <c r="F1016" s="153">
        <v>129.94200000000001</v>
      </c>
      <c r="G1016" s="153">
        <v>170.279</v>
      </c>
      <c r="H1016" s="153">
        <v>142.51400000000001</v>
      </c>
      <c r="I1016" s="153">
        <v>55.161000000000001</v>
      </c>
      <c r="J1016" s="153">
        <v>12.894</v>
      </c>
    </row>
    <row r="1017" spans="1:10" x14ac:dyDescent="0.25">
      <c r="A1017" s="152" t="s">
        <v>997</v>
      </c>
      <c r="B1017" s="153">
        <v>69.884990170553394</v>
      </c>
      <c r="C1017" s="153">
        <v>210.709040631221</v>
      </c>
      <c r="D1017" s="153">
        <v>17.821000000000002</v>
      </c>
      <c r="E1017" s="153">
        <v>59.451000000000001</v>
      </c>
      <c r="F1017" s="153">
        <v>118.43600000000001</v>
      </c>
      <c r="G1017" s="153">
        <v>156.91800000000001</v>
      </c>
      <c r="H1017" s="153">
        <v>133.982</v>
      </c>
      <c r="I1017" s="153">
        <v>51.225999999999999</v>
      </c>
      <c r="J1017" s="153">
        <v>10.506</v>
      </c>
    </row>
    <row r="1018" spans="1:10" x14ac:dyDescent="0.25">
      <c r="A1018" s="152" t="s">
        <v>998</v>
      </c>
      <c r="B1018" s="153">
        <v>64.264424397446206</v>
      </c>
      <c r="C1018" s="153">
        <v>199.093169046887</v>
      </c>
      <c r="D1018" s="153">
        <v>16.202999999999999</v>
      </c>
      <c r="E1018" s="153">
        <v>54.070999999999998</v>
      </c>
      <c r="F1018" s="153">
        <v>109.846</v>
      </c>
      <c r="G1018" s="153">
        <v>146.876</v>
      </c>
      <c r="H1018" s="153">
        <v>127.23</v>
      </c>
      <c r="I1018" s="153">
        <v>47.924999999999997</v>
      </c>
      <c r="J1018" s="153">
        <v>8.6690000000000005</v>
      </c>
    </row>
    <row r="1019" spans="1:10" x14ac:dyDescent="0.25">
      <c r="A1019" s="152" t="s">
        <v>999</v>
      </c>
      <c r="B1019" s="153">
        <v>59.168955625397999</v>
      </c>
      <c r="C1019" s="153">
        <v>188.28491273461501</v>
      </c>
      <c r="D1019" s="153">
        <v>14.884</v>
      </c>
      <c r="E1019" s="153">
        <v>49.853000000000002</v>
      </c>
      <c r="F1019" s="153">
        <v>103.209</v>
      </c>
      <c r="G1019" s="153">
        <v>138.989</v>
      </c>
      <c r="H1019" s="153">
        <v>121.491</v>
      </c>
      <c r="I1019" s="153">
        <v>44.965000000000003</v>
      </c>
      <c r="J1019" s="153">
        <v>7.2089999999999996</v>
      </c>
    </row>
    <row r="1020" spans="1:10" x14ac:dyDescent="0.25">
      <c r="A1020" s="152" t="s">
        <v>1000</v>
      </c>
      <c r="B1020" s="153">
        <v>54.020104330423102</v>
      </c>
      <c r="C1020" s="153">
        <v>177.54371277306799</v>
      </c>
      <c r="D1020" s="153">
        <v>13.786</v>
      </c>
      <c r="E1020" s="153">
        <v>46.52</v>
      </c>
      <c r="F1020" s="153">
        <v>98.087000000000003</v>
      </c>
      <c r="G1020" s="153">
        <v>132.77199999999999</v>
      </c>
      <c r="H1020" s="153">
        <v>116.46899999999999</v>
      </c>
      <c r="I1020" s="153">
        <v>42.238999999999997</v>
      </c>
      <c r="J1020" s="153">
        <v>6.0270000000000001</v>
      </c>
    </row>
    <row r="1021" spans="1:10" x14ac:dyDescent="0.25">
      <c r="A1021" s="152" t="s">
        <v>1001</v>
      </c>
      <c r="B1021" s="153">
        <v>48.9738543433525</v>
      </c>
      <c r="C1021" s="153">
        <v>167.05170476852899</v>
      </c>
      <c r="D1021" s="153">
        <v>12.863</v>
      </c>
      <c r="E1021" s="153">
        <v>43.856999999999999</v>
      </c>
      <c r="F1021" s="153">
        <v>94.116</v>
      </c>
      <c r="G1021" s="153">
        <v>127.813</v>
      </c>
      <c r="H1021" s="153">
        <v>111.92400000000001</v>
      </c>
      <c r="I1021" s="153">
        <v>39.659999999999997</v>
      </c>
      <c r="J1021" s="153">
        <v>5.0670000000000002</v>
      </c>
    </row>
    <row r="1022" spans="1:10" x14ac:dyDescent="0.25">
      <c r="A1022" s="152" t="s">
        <v>1002</v>
      </c>
      <c r="B1022" s="153">
        <v>44.417463613824403</v>
      </c>
      <c r="C1022" s="153">
        <v>157.87866258574999</v>
      </c>
      <c r="D1022" s="153">
        <v>12.055999999999999</v>
      </c>
      <c r="E1022" s="153">
        <v>41.692</v>
      </c>
      <c r="F1022" s="153">
        <v>90.998000000000005</v>
      </c>
      <c r="G1022" s="153">
        <v>123.727</v>
      </c>
      <c r="H1022" s="153">
        <v>107.583</v>
      </c>
      <c r="I1022" s="153">
        <v>37.137999999999998</v>
      </c>
      <c r="J1022" s="153">
        <v>4.266</v>
      </c>
    </row>
    <row r="1023" spans="1:10" x14ac:dyDescent="0.25">
      <c r="A1023" s="152" t="s">
        <v>3939</v>
      </c>
      <c r="B1023" s="153">
        <v>252.11301821972</v>
      </c>
      <c r="C1023" s="153">
        <v>325.492671680299</v>
      </c>
      <c r="D1023" s="153">
        <v>170.39599999999999</v>
      </c>
      <c r="E1023" s="153">
        <v>343.99900000000002</v>
      </c>
      <c r="F1023" s="153">
        <v>349.10599999999999</v>
      </c>
      <c r="G1023" s="153">
        <v>307.79500000000002</v>
      </c>
      <c r="H1023" s="153">
        <v>216.09899999999999</v>
      </c>
      <c r="I1023" s="153">
        <v>110.102</v>
      </c>
      <c r="J1023" s="153">
        <v>22.402999999999999</v>
      </c>
    </row>
    <row r="1024" spans="1:10" x14ac:dyDescent="0.25">
      <c r="A1024" s="152" t="s">
        <v>3940</v>
      </c>
      <c r="B1024" s="153">
        <v>218.536854339207</v>
      </c>
      <c r="C1024" s="153">
        <v>283.45533644202499</v>
      </c>
      <c r="D1024" s="153">
        <v>171.30199999999999</v>
      </c>
      <c r="E1024" s="153">
        <v>345.79700000000003</v>
      </c>
      <c r="F1024" s="153">
        <v>351.00799999999998</v>
      </c>
      <c r="G1024" s="153">
        <v>309.50400000000002</v>
      </c>
      <c r="H1024" s="153">
        <v>217.298</v>
      </c>
      <c r="I1024" s="153">
        <v>110.697</v>
      </c>
      <c r="J1024" s="153">
        <v>22.494</v>
      </c>
    </row>
    <row r="1025" spans="1:10" x14ac:dyDescent="0.25">
      <c r="A1025" s="152" t="s">
        <v>3941</v>
      </c>
      <c r="B1025" s="153">
        <v>187.8973024419</v>
      </c>
      <c r="C1025" s="153">
        <v>247.54657766264799</v>
      </c>
      <c r="D1025" s="153">
        <v>164.298</v>
      </c>
      <c r="E1025" s="153">
        <v>332.596</v>
      </c>
      <c r="F1025" s="153">
        <v>336.59399999999999</v>
      </c>
      <c r="G1025" s="153">
        <v>301.10599999999999</v>
      </c>
      <c r="H1025" s="153">
        <v>208.798</v>
      </c>
      <c r="I1025" s="153">
        <v>105.803</v>
      </c>
      <c r="J1025" s="153">
        <v>20.905000000000001</v>
      </c>
    </row>
    <row r="1026" spans="1:10" x14ac:dyDescent="0.25">
      <c r="A1026" s="152" t="s">
        <v>3942</v>
      </c>
      <c r="B1026" s="153">
        <v>160.13078219477899</v>
      </c>
      <c r="C1026" s="153">
        <v>217.92905081495701</v>
      </c>
      <c r="D1026" s="153">
        <v>148.005</v>
      </c>
      <c r="E1026" s="153">
        <v>301.99299999999999</v>
      </c>
      <c r="F1026" s="153">
        <v>311.702</v>
      </c>
      <c r="G1026" s="153">
        <v>269.70400000000001</v>
      </c>
      <c r="H1026" s="153">
        <v>187.79499999999999</v>
      </c>
      <c r="I1026" s="153">
        <v>92.495000000000005</v>
      </c>
      <c r="J1026" s="153">
        <v>18.206</v>
      </c>
    </row>
    <row r="1027" spans="1:10" x14ac:dyDescent="0.25">
      <c r="A1027" s="152" t="s">
        <v>3943</v>
      </c>
      <c r="B1027" s="153">
        <v>130.069599846899</v>
      </c>
      <c r="C1027" s="153">
        <v>203.358574507567</v>
      </c>
      <c r="D1027" s="153">
        <v>130.90100000000001</v>
      </c>
      <c r="E1027" s="153">
        <v>275.29700000000003</v>
      </c>
      <c r="F1027" s="153">
        <v>266.40199999999999</v>
      </c>
      <c r="G1027" s="153">
        <v>228.49799999999999</v>
      </c>
      <c r="H1027" s="153">
        <v>150.80199999999999</v>
      </c>
      <c r="I1027" s="153">
        <v>69.495000000000005</v>
      </c>
      <c r="J1027" s="153">
        <v>14.505000000000001</v>
      </c>
    </row>
    <row r="1028" spans="1:10" x14ac:dyDescent="0.25">
      <c r="A1028" s="152" t="s">
        <v>3944</v>
      </c>
      <c r="B1028" s="153">
        <v>104.20665712379</v>
      </c>
      <c r="C1028" s="153">
        <v>199.26207513416799</v>
      </c>
      <c r="D1028" s="153">
        <v>116.002</v>
      </c>
      <c r="E1028" s="153">
        <v>241.20099999999999</v>
      </c>
      <c r="F1028" s="153">
        <v>234.1</v>
      </c>
      <c r="G1028" s="153">
        <v>184.29900000000001</v>
      </c>
      <c r="H1028" s="153">
        <v>114.203</v>
      </c>
      <c r="I1028" s="153">
        <v>51.198999999999998</v>
      </c>
      <c r="J1028" s="153">
        <v>10.996</v>
      </c>
    </row>
    <row r="1029" spans="1:10" x14ac:dyDescent="0.25">
      <c r="A1029" s="152" t="s">
        <v>3945</v>
      </c>
      <c r="B1029" s="153">
        <v>86.050127365918996</v>
      </c>
      <c r="C1029" s="153">
        <v>189.96309801473899</v>
      </c>
      <c r="D1029" s="153">
        <v>110.598</v>
      </c>
      <c r="E1029" s="153">
        <v>223.9</v>
      </c>
      <c r="F1029" s="153">
        <v>209.999</v>
      </c>
      <c r="G1029" s="153">
        <v>152.803</v>
      </c>
      <c r="H1029" s="153">
        <v>83.397999999999996</v>
      </c>
      <c r="I1029" s="153">
        <v>40.703000000000003</v>
      </c>
      <c r="J1029" s="153">
        <v>8.5990000000000002</v>
      </c>
    </row>
    <row r="1030" spans="1:10" x14ac:dyDescent="0.25">
      <c r="A1030" s="152" t="s">
        <v>3946</v>
      </c>
      <c r="B1030" s="153">
        <v>71.402858559924496</v>
      </c>
      <c r="C1030" s="153">
        <v>171.922762302493</v>
      </c>
      <c r="D1030" s="153">
        <v>110.2</v>
      </c>
      <c r="E1030" s="153">
        <v>209.70099999999999</v>
      </c>
      <c r="F1030" s="153">
        <v>182.70099999999999</v>
      </c>
      <c r="G1030" s="153">
        <v>128.798</v>
      </c>
      <c r="H1030" s="153">
        <v>63.801000000000002</v>
      </c>
      <c r="I1030" s="153">
        <v>28.297999999999998</v>
      </c>
      <c r="J1030" s="153">
        <v>6.4009999999999998</v>
      </c>
    </row>
    <row r="1031" spans="1:10" x14ac:dyDescent="0.25">
      <c r="A1031" s="152" t="s">
        <v>3947</v>
      </c>
      <c r="B1031" s="153">
        <v>54.735373693668102</v>
      </c>
      <c r="C1031" s="153">
        <v>158.533234703582</v>
      </c>
      <c r="D1031" s="153">
        <v>114.297</v>
      </c>
      <c r="E1031" s="153">
        <v>197.001</v>
      </c>
      <c r="F1031" s="153">
        <v>163.70099999999999</v>
      </c>
      <c r="G1031" s="153">
        <v>113.298</v>
      </c>
      <c r="H1031" s="153">
        <v>50.801000000000002</v>
      </c>
      <c r="I1031" s="153">
        <v>18.202000000000002</v>
      </c>
      <c r="J1031" s="153">
        <v>4.5999999999999996</v>
      </c>
    </row>
    <row r="1032" spans="1:10" x14ac:dyDescent="0.25">
      <c r="A1032" s="152" t="s">
        <v>3948</v>
      </c>
      <c r="B1032" s="153">
        <v>46.477229836608402</v>
      </c>
      <c r="C1032" s="153">
        <v>148.52739475034301</v>
      </c>
      <c r="D1032" s="153">
        <v>110.999</v>
      </c>
      <c r="E1032" s="153">
        <v>184.40199999999999</v>
      </c>
      <c r="F1032" s="153">
        <v>143.601</v>
      </c>
      <c r="G1032" s="153">
        <v>98.697000000000003</v>
      </c>
      <c r="H1032" s="153">
        <v>42.203000000000003</v>
      </c>
      <c r="I1032" s="153">
        <v>12.701000000000001</v>
      </c>
      <c r="J1032" s="153">
        <v>3.3969999999999998</v>
      </c>
    </row>
    <row r="1033" spans="1:10" x14ac:dyDescent="0.25">
      <c r="A1033" s="152" t="s">
        <v>3949</v>
      </c>
      <c r="B1033" s="153">
        <v>38.411875049528398</v>
      </c>
      <c r="C1033" s="153">
        <v>139.11842870193499</v>
      </c>
      <c r="D1033" s="153">
        <v>109.599</v>
      </c>
      <c r="E1033" s="153">
        <v>179.8</v>
      </c>
      <c r="F1033" s="153">
        <v>133.69900000000001</v>
      </c>
      <c r="G1033" s="153">
        <v>93.1</v>
      </c>
      <c r="H1033" s="153">
        <v>37.701000000000001</v>
      </c>
      <c r="I1033" s="153">
        <v>9.7010000000000005</v>
      </c>
      <c r="J1033" s="153">
        <v>2.4</v>
      </c>
    </row>
    <row r="1034" spans="1:10" x14ac:dyDescent="0.25">
      <c r="A1034" s="152" t="s">
        <v>3950</v>
      </c>
      <c r="B1034" s="153">
        <v>32.828088249439602</v>
      </c>
      <c r="C1034" s="153">
        <v>130.665097115951</v>
      </c>
      <c r="D1034" s="153">
        <v>108.70099999999999</v>
      </c>
      <c r="E1034" s="153">
        <v>166.202</v>
      </c>
      <c r="F1034" s="153">
        <v>126.601</v>
      </c>
      <c r="G1034" s="153">
        <v>85.097999999999999</v>
      </c>
      <c r="H1034" s="153">
        <v>35.698</v>
      </c>
      <c r="I1034" s="153">
        <v>9.3979999999999997</v>
      </c>
      <c r="J1034" s="153">
        <v>2.302</v>
      </c>
    </row>
    <row r="1035" spans="1:10" x14ac:dyDescent="0.25">
      <c r="A1035" s="152" t="s">
        <v>3951</v>
      </c>
      <c r="B1035" s="153">
        <v>28.133007641941798</v>
      </c>
      <c r="C1035" s="153">
        <v>122.877174225914</v>
      </c>
      <c r="D1035" s="153">
        <v>100.624</v>
      </c>
      <c r="E1035" s="153">
        <v>156.41200000000001</v>
      </c>
      <c r="F1035" s="153">
        <v>121.899</v>
      </c>
      <c r="G1035" s="153">
        <v>81.566000000000003</v>
      </c>
      <c r="H1035" s="153">
        <v>33.820999999999998</v>
      </c>
      <c r="I1035" s="153">
        <v>8.8059999999999992</v>
      </c>
      <c r="J1035" s="153">
        <v>2.1120000000000001</v>
      </c>
    </row>
    <row r="1036" spans="1:10" x14ac:dyDescent="0.25">
      <c r="A1036" s="152" t="s">
        <v>3952</v>
      </c>
      <c r="B1036" s="153">
        <v>25.279233010448699</v>
      </c>
      <c r="C1036" s="153">
        <v>117.474078968725</v>
      </c>
      <c r="D1036" s="153">
        <v>95.15</v>
      </c>
      <c r="E1036" s="153">
        <v>142.94300000000001</v>
      </c>
      <c r="F1036" s="153">
        <v>117.751</v>
      </c>
      <c r="G1036" s="153">
        <v>76.587999999999994</v>
      </c>
      <c r="H1036" s="153">
        <v>32.426000000000002</v>
      </c>
      <c r="I1036" s="153">
        <v>8.4849999999999994</v>
      </c>
      <c r="J1036" s="153">
        <v>1.9770000000000001</v>
      </c>
    </row>
    <row r="1037" spans="1:10" x14ac:dyDescent="0.25">
      <c r="A1037" s="152" t="s">
        <v>3953</v>
      </c>
      <c r="B1037" s="153">
        <v>22.155722746042599</v>
      </c>
      <c r="C1037" s="153">
        <v>110.633215725331</v>
      </c>
      <c r="D1037" s="153">
        <v>88.399000000000001</v>
      </c>
      <c r="E1037" s="153">
        <v>132.584</v>
      </c>
      <c r="F1037" s="153">
        <v>112.996</v>
      </c>
      <c r="G1037" s="153">
        <v>73.144999999999996</v>
      </c>
      <c r="H1037" s="153">
        <v>31.242000000000001</v>
      </c>
      <c r="I1037" s="153">
        <v>8.1560000000000006</v>
      </c>
      <c r="J1037" s="153">
        <v>1.8380000000000001</v>
      </c>
    </row>
    <row r="1038" spans="1:10" x14ac:dyDescent="0.25">
      <c r="A1038" s="152" t="s">
        <v>3954</v>
      </c>
      <c r="B1038" s="153">
        <v>19.374688702748099</v>
      </c>
      <c r="C1038" s="153">
        <v>104.374177682165</v>
      </c>
      <c r="D1038" s="153">
        <v>81.543999999999997</v>
      </c>
      <c r="E1038" s="153">
        <v>123.36</v>
      </c>
      <c r="F1038" s="153">
        <v>109.23699999999999</v>
      </c>
      <c r="G1038" s="153">
        <v>70.819000000000003</v>
      </c>
      <c r="H1038" s="153">
        <v>30.477</v>
      </c>
      <c r="I1038" s="153">
        <v>7.91</v>
      </c>
      <c r="J1038" s="153">
        <v>1.7130000000000001</v>
      </c>
    </row>
    <row r="1039" spans="1:10" x14ac:dyDescent="0.25">
      <c r="A1039" s="152" t="s">
        <v>3955</v>
      </c>
      <c r="B1039" s="153">
        <v>17.088654250037699</v>
      </c>
      <c r="C1039" s="153">
        <v>98.383329443045795</v>
      </c>
      <c r="D1039" s="153">
        <v>74.781000000000006</v>
      </c>
      <c r="E1039" s="153">
        <v>115.31100000000001</v>
      </c>
      <c r="F1039" s="153">
        <v>106.57</v>
      </c>
      <c r="G1039" s="153">
        <v>69.619</v>
      </c>
      <c r="H1039" s="153">
        <v>30.15</v>
      </c>
      <c r="I1039" s="153">
        <v>7.7539999999999996</v>
      </c>
      <c r="J1039" s="153">
        <v>1.595</v>
      </c>
    </row>
    <row r="1040" spans="1:10" x14ac:dyDescent="0.25">
      <c r="A1040" s="152" t="s">
        <v>3956</v>
      </c>
      <c r="B1040" s="153">
        <v>15.2139456603637</v>
      </c>
      <c r="C1040" s="153">
        <v>92.843472720089295</v>
      </c>
      <c r="D1040" s="153">
        <v>68.037000000000006</v>
      </c>
      <c r="E1040" s="153">
        <v>108.086</v>
      </c>
      <c r="F1040" s="153">
        <v>104.72</v>
      </c>
      <c r="G1040" s="153">
        <v>69.356999999999999</v>
      </c>
      <c r="H1040" s="153">
        <v>30.19</v>
      </c>
      <c r="I1040" s="153">
        <v>7.6660000000000004</v>
      </c>
      <c r="J1040" s="153">
        <v>1.484</v>
      </c>
    </row>
    <row r="1041" spans="1:10" x14ac:dyDescent="0.25">
      <c r="A1041" s="152" t="s">
        <v>3957</v>
      </c>
      <c r="B1041" s="153">
        <v>13.8143935601073</v>
      </c>
      <c r="C1041" s="153">
        <v>87.394021921429996</v>
      </c>
      <c r="D1041" s="153">
        <v>61.552999999999997</v>
      </c>
      <c r="E1041" s="153">
        <v>101.86199999999999</v>
      </c>
      <c r="F1041" s="153">
        <v>103.91800000000001</v>
      </c>
      <c r="G1041" s="153">
        <v>70.203999999999994</v>
      </c>
      <c r="H1041" s="153">
        <v>30.684999999999999</v>
      </c>
      <c r="I1041" s="153">
        <v>7.67</v>
      </c>
      <c r="J1041" s="153">
        <v>1.3879999999999999</v>
      </c>
    </row>
    <row r="1042" spans="1:10" x14ac:dyDescent="0.25">
      <c r="A1042" s="152" t="s">
        <v>3958</v>
      </c>
      <c r="B1042" s="153">
        <v>12.6355898797474</v>
      </c>
      <c r="C1042" s="153">
        <v>82.462366409710896</v>
      </c>
      <c r="D1042" s="153">
        <v>55.207000000000001</v>
      </c>
      <c r="E1042" s="153">
        <v>96.277000000000001</v>
      </c>
      <c r="F1042" s="153">
        <v>103.911</v>
      </c>
      <c r="G1042" s="153">
        <v>72.013999999999996</v>
      </c>
      <c r="H1042" s="153">
        <v>31.571999999999999</v>
      </c>
      <c r="I1042" s="153">
        <v>7.7439999999999998</v>
      </c>
      <c r="J1042" s="153">
        <v>1.2949999999999999</v>
      </c>
    </row>
    <row r="1043" spans="1:10" x14ac:dyDescent="0.25">
      <c r="A1043" s="152" t="s">
        <v>1003</v>
      </c>
      <c r="B1043" s="153">
        <v>205.841267547341</v>
      </c>
      <c r="C1043" s="153">
        <v>334.88724742633099</v>
      </c>
      <c r="D1043" s="153">
        <v>133.16300000000001</v>
      </c>
      <c r="E1043" s="153">
        <v>285.02199999999999</v>
      </c>
      <c r="F1043" s="153">
        <v>313.697</v>
      </c>
      <c r="G1043" s="153">
        <v>272.95299999999997</v>
      </c>
      <c r="H1043" s="153">
        <v>206.21100000000001</v>
      </c>
      <c r="I1043" s="153">
        <v>106.959</v>
      </c>
      <c r="J1043" s="153">
        <v>31.995000000000001</v>
      </c>
    </row>
    <row r="1044" spans="1:10" x14ac:dyDescent="0.25">
      <c r="A1044" s="152" t="s">
        <v>1004</v>
      </c>
      <c r="B1044" s="153">
        <v>189.857729623392</v>
      </c>
      <c r="C1044" s="153">
        <v>295.41159805640501</v>
      </c>
      <c r="D1044" s="153">
        <v>132.61099999999999</v>
      </c>
      <c r="E1044" s="153">
        <v>284.74200000000002</v>
      </c>
      <c r="F1044" s="153">
        <v>313.416</v>
      </c>
      <c r="G1044" s="153">
        <v>274.69799999999998</v>
      </c>
      <c r="H1044" s="153">
        <v>206.86</v>
      </c>
      <c r="I1044" s="153">
        <v>105.13800000000001</v>
      </c>
      <c r="J1044" s="153">
        <v>32.534999999999997</v>
      </c>
    </row>
    <row r="1045" spans="1:10" x14ac:dyDescent="0.25">
      <c r="A1045" s="152" t="s">
        <v>1005</v>
      </c>
      <c r="B1045" s="153">
        <v>174.93671149488799</v>
      </c>
      <c r="C1045" s="153">
        <v>253.71442676391499</v>
      </c>
      <c r="D1045" s="153">
        <v>130.22</v>
      </c>
      <c r="E1045" s="153">
        <v>279.91199999999998</v>
      </c>
      <c r="F1045" s="153">
        <v>309.03899999999999</v>
      </c>
      <c r="G1045" s="153">
        <v>270.48200000000003</v>
      </c>
      <c r="H1045" s="153">
        <v>204.99299999999999</v>
      </c>
      <c r="I1045" s="153">
        <v>104.139</v>
      </c>
      <c r="J1045" s="153">
        <v>31.215</v>
      </c>
    </row>
    <row r="1046" spans="1:10" x14ac:dyDescent="0.25">
      <c r="A1046" s="152" t="s">
        <v>1006</v>
      </c>
      <c r="B1046" s="153">
        <v>155.83985260186901</v>
      </c>
      <c r="C1046" s="153">
        <v>235.512814723568</v>
      </c>
      <c r="D1046" s="153">
        <v>125.38800000000001</v>
      </c>
      <c r="E1046" s="153">
        <v>272.18900000000002</v>
      </c>
      <c r="F1046" s="153">
        <v>297.34100000000001</v>
      </c>
      <c r="G1046" s="153">
        <v>259.63200000000001</v>
      </c>
      <c r="H1046" s="153">
        <v>195.16</v>
      </c>
      <c r="I1046" s="153">
        <v>100.389</v>
      </c>
      <c r="J1046" s="153">
        <v>29.901</v>
      </c>
    </row>
    <row r="1047" spans="1:10" x14ac:dyDescent="0.25">
      <c r="A1047" s="152" t="s">
        <v>1007</v>
      </c>
      <c r="B1047" s="153">
        <v>136.448396137462</v>
      </c>
      <c r="C1047" s="153">
        <v>216.774180641123</v>
      </c>
      <c r="D1047" s="153">
        <v>114.658</v>
      </c>
      <c r="E1047" s="153">
        <v>254.59200000000001</v>
      </c>
      <c r="F1047" s="153">
        <v>271.13400000000001</v>
      </c>
      <c r="G1047" s="153">
        <v>232.14500000000001</v>
      </c>
      <c r="H1047" s="153">
        <v>172.149</v>
      </c>
      <c r="I1047" s="153">
        <v>89.043999999999997</v>
      </c>
      <c r="J1047" s="153">
        <v>26.297999999999998</v>
      </c>
    </row>
    <row r="1048" spans="1:10" x14ac:dyDescent="0.25">
      <c r="A1048" s="152" t="s">
        <v>1008</v>
      </c>
      <c r="B1048" s="153">
        <v>115.19287059029401</v>
      </c>
      <c r="C1048" s="153">
        <v>188.050426764012</v>
      </c>
      <c r="D1048" s="153">
        <v>102.52500000000001</v>
      </c>
      <c r="E1048" s="153">
        <v>226.38200000000001</v>
      </c>
      <c r="F1048" s="153">
        <v>241.05600000000001</v>
      </c>
      <c r="G1048" s="153">
        <v>199.61699999999999</v>
      </c>
      <c r="H1048" s="153">
        <v>143.97499999999999</v>
      </c>
      <c r="I1048" s="153">
        <v>74.760000000000005</v>
      </c>
      <c r="J1048" s="153">
        <v>21.684999999999999</v>
      </c>
    </row>
    <row r="1049" spans="1:10" x14ac:dyDescent="0.25">
      <c r="A1049" s="152" t="s">
        <v>1009</v>
      </c>
      <c r="B1049" s="153">
        <v>93.978067297615794</v>
      </c>
      <c r="C1049" s="153">
        <v>160.08421433477201</v>
      </c>
      <c r="D1049" s="153">
        <v>93.370999999999995</v>
      </c>
      <c r="E1049" s="153">
        <v>206.47300000000001</v>
      </c>
      <c r="F1049" s="153">
        <v>211.43899999999999</v>
      </c>
      <c r="G1049" s="153">
        <v>175.608</v>
      </c>
      <c r="H1049" s="153">
        <v>122.367</v>
      </c>
      <c r="I1049" s="153">
        <v>62.755000000000003</v>
      </c>
      <c r="J1049" s="153">
        <v>17.986999999999998</v>
      </c>
    </row>
    <row r="1050" spans="1:10" x14ac:dyDescent="0.25">
      <c r="A1050" s="152" t="s">
        <v>1010</v>
      </c>
      <c r="B1050" s="153">
        <v>71.688742868034197</v>
      </c>
      <c r="C1050" s="153">
        <v>137.439523771159</v>
      </c>
      <c r="D1050" s="153">
        <v>88.695999999999998</v>
      </c>
      <c r="E1050" s="153">
        <v>191.99199999999999</v>
      </c>
      <c r="F1050" s="153">
        <v>191.904</v>
      </c>
      <c r="G1050" s="153">
        <v>152.68799999999999</v>
      </c>
      <c r="H1050" s="153">
        <v>106.744</v>
      </c>
      <c r="I1050" s="153">
        <v>53.44</v>
      </c>
      <c r="J1050" s="153">
        <v>14.536</v>
      </c>
    </row>
    <row r="1051" spans="1:10" x14ac:dyDescent="0.25">
      <c r="A1051" s="152" t="s">
        <v>1011</v>
      </c>
      <c r="B1051" s="153">
        <v>54.703901778678599</v>
      </c>
      <c r="C1051" s="153">
        <v>124.62446697861</v>
      </c>
      <c r="D1051" s="153">
        <v>85.498000000000005</v>
      </c>
      <c r="E1051" s="153">
        <v>176.44900000000001</v>
      </c>
      <c r="F1051" s="153">
        <v>171.345</v>
      </c>
      <c r="G1051" s="153">
        <v>133.089</v>
      </c>
      <c r="H1051" s="153">
        <v>88.218000000000004</v>
      </c>
      <c r="I1051" s="153">
        <v>44.345999999999997</v>
      </c>
      <c r="J1051" s="153">
        <v>11.055</v>
      </c>
    </row>
    <row r="1052" spans="1:10" x14ac:dyDescent="0.25">
      <c r="A1052" s="152" t="s">
        <v>1012</v>
      </c>
      <c r="B1052" s="153">
        <v>43.683921590455</v>
      </c>
      <c r="C1052" s="153">
        <v>120.618930847523</v>
      </c>
      <c r="D1052" s="153">
        <v>84.313999999999993</v>
      </c>
      <c r="E1052" s="153">
        <v>163.53200000000001</v>
      </c>
      <c r="F1052" s="153">
        <v>154.26599999999999</v>
      </c>
      <c r="G1052" s="153">
        <v>117.76600000000001</v>
      </c>
      <c r="H1052" s="153">
        <v>75.590999999999994</v>
      </c>
      <c r="I1052" s="153">
        <v>35.622</v>
      </c>
      <c r="J1052" s="153">
        <v>8.9090000000000007</v>
      </c>
    </row>
    <row r="1053" spans="1:10" x14ac:dyDescent="0.25">
      <c r="A1053" s="152" t="s">
        <v>1013</v>
      </c>
      <c r="B1053" s="153">
        <v>34.841123379400003</v>
      </c>
      <c r="C1053" s="153">
        <v>111.38768194724101</v>
      </c>
      <c r="D1053" s="153">
        <v>82.512</v>
      </c>
      <c r="E1053" s="153">
        <v>150.93899999999999</v>
      </c>
      <c r="F1053" s="153">
        <v>137.86199999999999</v>
      </c>
      <c r="G1053" s="153">
        <v>103.58799999999999</v>
      </c>
      <c r="H1053" s="153">
        <v>65.058000000000007</v>
      </c>
      <c r="I1053" s="153">
        <v>29.751999999999999</v>
      </c>
      <c r="J1053" s="153">
        <v>7.0890000000000004</v>
      </c>
    </row>
    <row r="1054" spans="1:10" x14ac:dyDescent="0.25">
      <c r="A1054" s="152" t="s">
        <v>1014</v>
      </c>
      <c r="B1054" s="153">
        <v>28.7833922686435</v>
      </c>
      <c r="C1054" s="153">
        <v>98.302624774154296</v>
      </c>
      <c r="D1054" s="153">
        <v>83.010999999999996</v>
      </c>
      <c r="E1054" s="153">
        <v>147.059</v>
      </c>
      <c r="F1054" s="153">
        <v>129.21899999999999</v>
      </c>
      <c r="G1054" s="153">
        <v>95.063999999999993</v>
      </c>
      <c r="H1054" s="153">
        <v>58.84</v>
      </c>
      <c r="I1054" s="153">
        <v>26.491</v>
      </c>
      <c r="J1054" s="153">
        <v>6.1959999999999997</v>
      </c>
    </row>
    <row r="1055" spans="1:10" x14ac:dyDescent="0.25">
      <c r="A1055" s="152" t="s">
        <v>1015</v>
      </c>
      <c r="B1055" s="153">
        <v>25.421078515030398</v>
      </c>
      <c r="C1055" s="153">
        <v>89.748083597487707</v>
      </c>
      <c r="D1055" s="153">
        <v>77.325000000000003</v>
      </c>
      <c r="E1055" s="153">
        <v>139.25700000000001</v>
      </c>
      <c r="F1055" s="153">
        <v>124.61799999999999</v>
      </c>
      <c r="G1055" s="153">
        <v>90.882999999999996</v>
      </c>
      <c r="H1055" s="153">
        <v>55.057000000000002</v>
      </c>
      <c r="I1055" s="153">
        <v>24.446000000000002</v>
      </c>
      <c r="J1055" s="153">
        <v>5.6740000000000004</v>
      </c>
    </row>
    <row r="1056" spans="1:10" x14ac:dyDescent="0.25">
      <c r="A1056" s="152" t="s">
        <v>1016</v>
      </c>
      <c r="B1056" s="153">
        <v>22.5843198442643</v>
      </c>
      <c r="C1056" s="153">
        <v>83.514793317260299</v>
      </c>
      <c r="D1056" s="153">
        <v>74.444000000000003</v>
      </c>
      <c r="E1056" s="153">
        <v>134.02099999999999</v>
      </c>
      <c r="F1056" s="153">
        <v>119.233</v>
      </c>
      <c r="G1056" s="153">
        <v>85.228999999999999</v>
      </c>
      <c r="H1056" s="153">
        <v>49.73</v>
      </c>
      <c r="I1056" s="153">
        <v>21.292999999999999</v>
      </c>
      <c r="J1056" s="153">
        <v>4.75</v>
      </c>
    </row>
    <row r="1057" spans="1:10" x14ac:dyDescent="0.25">
      <c r="A1057" s="152" t="s">
        <v>1017</v>
      </c>
      <c r="B1057" s="153">
        <v>19.274005015948099</v>
      </c>
      <c r="C1057" s="153">
        <v>77.226772686775107</v>
      </c>
      <c r="D1057" s="153">
        <v>70.007999999999996</v>
      </c>
      <c r="E1057" s="153">
        <v>127.48099999999999</v>
      </c>
      <c r="F1057" s="153">
        <v>114.30500000000001</v>
      </c>
      <c r="G1057" s="153">
        <v>81.492000000000004</v>
      </c>
      <c r="H1057" s="153">
        <v>46.652000000000001</v>
      </c>
      <c r="I1057" s="153">
        <v>19.462</v>
      </c>
      <c r="J1057" s="153">
        <v>4.2</v>
      </c>
    </row>
    <row r="1058" spans="1:10" x14ac:dyDescent="0.25">
      <c r="A1058" s="152" t="s">
        <v>1018</v>
      </c>
      <c r="B1058" s="153">
        <v>16.5480698978863</v>
      </c>
      <c r="C1058" s="153">
        <v>71.656871538231201</v>
      </c>
      <c r="D1058" s="153">
        <v>65.406999999999996</v>
      </c>
      <c r="E1058" s="153">
        <v>121.41200000000001</v>
      </c>
      <c r="F1058" s="153">
        <v>110.508</v>
      </c>
      <c r="G1058" s="153">
        <v>78.968999999999994</v>
      </c>
      <c r="H1058" s="153">
        <v>44.344999999999999</v>
      </c>
      <c r="I1058" s="153">
        <v>17.943999999999999</v>
      </c>
      <c r="J1058" s="153">
        <v>3.7149999999999999</v>
      </c>
    </row>
    <row r="1059" spans="1:10" x14ac:dyDescent="0.25">
      <c r="A1059" s="152" t="s">
        <v>1019</v>
      </c>
      <c r="B1059" s="153">
        <v>14.278458954999101</v>
      </c>
      <c r="C1059" s="153">
        <v>66.392089143098502</v>
      </c>
      <c r="D1059" s="153">
        <v>60.575000000000003</v>
      </c>
      <c r="E1059" s="153">
        <v>115.512</v>
      </c>
      <c r="F1059" s="153">
        <v>107.492</v>
      </c>
      <c r="G1059" s="153">
        <v>77.378</v>
      </c>
      <c r="H1059" s="153">
        <v>42.615000000000002</v>
      </c>
      <c r="I1059" s="153">
        <v>16.626000000000001</v>
      </c>
      <c r="J1059" s="153">
        <v>3.282</v>
      </c>
    </row>
    <row r="1060" spans="1:10" x14ac:dyDescent="0.25">
      <c r="A1060" s="152" t="s">
        <v>1020</v>
      </c>
      <c r="B1060" s="153">
        <v>12.522687366242801</v>
      </c>
      <c r="C1060" s="153">
        <v>61.6063903016382</v>
      </c>
      <c r="D1060" s="153">
        <v>55.685000000000002</v>
      </c>
      <c r="E1060" s="153">
        <v>109.968</v>
      </c>
      <c r="F1060" s="153">
        <v>105.392</v>
      </c>
      <c r="G1060" s="153">
        <v>76.790000000000006</v>
      </c>
      <c r="H1060" s="153">
        <v>41.470999999999997</v>
      </c>
      <c r="I1060" s="153">
        <v>15.539</v>
      </c>
      <c r="J1060" s="153">
        <v>2.895</v>
      </c>
    </row>
    <row r="1061" spans="1:10" x14ac:dyDescent="0.25">
      <c r="A1061" s="152" t="s">
        <v>1021</v>
      </c>
      <c r="B1061" s="153">
        <v>11.1039829791247</v>
      </c>
      <c r="C1061" s="153">
        <v>57.0544840940832</v>
      </c>
      <c r="D1061" s="153">
        <v>50.722999999999999</v>
      </c>
      <c r="E1061" s="153">
        <v>104.604</v>
      </c>
      <c r="F1061" s="153">
        <v>103.996</v>
      </c>
      <c r="G1061" s="153">
        <v>77.066000000000003</v>
      </c>
      <c r="H1061" s="153">
        <v>40.811999999999998</v>
      </c>
      <c r="I1061" s="153">
        <v>14.611000000000001</v>
      </c>
      <c r="J1061" s="153">
        <v>2.548</v>
      </c>
    </row>
    <row r="1062" spans="1:10" x14ac:dyDescent="0.25">
      <c r="A1062" s="152" t="s">
        <v>1022</v>
      </c>
      <c r="B1062" s="153">
        <v>9.9022533391676095</v>
      </c>
      <c r="C1062" s="153">
        <v>52.8852905151005</v>
      </c>
      <c r="D1062" s="153">
        <v>45.84</v>
      </c>
      <c r="E1062" s="153">
        <v>99.546999999999997</v>
      </c>
      <c r="F1062" s="153">
        <v>103.428</v>
      </c>
      <c r="G1062" s="153">
        <v>78.311999999999998</v>
      </c>
      <c r="H1062" s="153">
        <v>40.676000000000002</v>
      </c>
      <c r="I1062" s="153">
        <v>13.875</v>
      </c>
      <c r="J1062" s="153">
        <v>2.242</v>
      </c>
    </row>
    <row r="1063" spans="1:10" x14ac:dyDescent="0.25">
      <c r="A1063" s="152" t="s">
        <v>1023</v>
      </c>
      <c r="B1063" s="153">
        <v>387.28654427030699</v>
      </c>
      <c r="C1063" s="153">
        <v>197.64728103481099</v>
      </c>
      <c r="D1063" s="153">
        <v>148.77500000000001</v>
      </c>
      <c r="E1063" s="153">
        <v>314.11</v>
      </c>
      <c r="F1063" s="153">
        <v>342.32799999999997</v>
      </c>
      <c r="G1063" s="153">
        <v>267.34500000000003</v>
      </c>
      <c r="H1063" s="153">
        <v>179.24600000000001</v>
      </c>
      <c r="I1063" s="153">
        <v>63.722000000000001</v>
      </c>
      <c r="J1063" s="153">
        <v>9.2739999999999991</v>
      </c>
    </row>
    <row r="1064" spans="1:10" x14ac:dyDescent="0.25">
      <c r="A1064" s="152" t="s">
        <v>1024</v>
      </c>
      <c r="B1064" s="153">
        <v>315.49263322415402</v>
      </c>
      <c r="C1064" s="153">
        <v>189.04459679147001</v>
      </c>
      <c r="D1064" s="153">
        <v>149.35900000000001</v>
      </c>
      <c r="E1064" s="153">
        <v>315.34300000000002</v>
      </c>
      <c r="F1064" s="153">
        <v>343.67200000000003</v>
      </c>
      <c r="G1064" s="153">
        <v>268.39400000000001</v>
      </c>
      <c r="H1064" s="153">
        <v>179.94900000000001</v>
      </c>
      <c r="I1064" s="153">
        <v>63.972999999999999</v>
      </c>
      <c r="J1064" s="153">
        <v>9.31</v>
      </c>
    </row>
    <row r="1065" spans="1:10" x14ac:dyDescent="0.25">
      <c r="A1065" s="152" t="s">
        <v>1025</v>
      </c>
      <c r="B1065" s="153">
        <v>277.85090758026701</v>
      </c>
      <c r="C1065" s="153">
        <v>180.484923762802</v>
      </c>
      <c r="D1065" s="153">
        <v>147.113</v>
      </c>
      <c r="E1065" s="153">
        <v>310.601</v>
      </c>
      <c r="F1065" s="153">
        <v>338.50400000000002</v>
      </c>
      <c r="G1065" s="153">
        <v>264.358</v>
      </c>
      <c r="H1065" s="153">
        <v>177.24299999999999</v>
      </c>
      <c r="I1065" s="153">
        <v>63.011000000000003</v>
      </c>
      <c r="J1065" s="153">
        <v>9.17</v>
      </c>
    </row>
    <row r="1066" spans="1:10" x14ac:dyDescent="0.25">
      <c r="A1066" s="152" t="s">
        <v>1026</v>
      </c>
      <c r="B1066" s="153">
        <v>250.924031639048</v>
      </c>
      <c r="C1066" s="153">
        <v>171.94701503905699</v>
      </c>
      <c r="D1066" s="153">
        <v>139.25200000000001</v>
      </c>
      <c r="E1066" s="153">
        <v>294.00400000000002</v>
      </c>
      <c r="F1066" s="153">
        <v>320.416</v>
      </c>
      <c r="G1066" s="153">
        <v>250.232</v>
      </c>
      <c r="H1066" s="153">
        <v>167.77199999999999</v>
      </c>
      <c r="I1066" s="153">
        <v>59.643999999999998</v>
      </c>
      <c r="J1066" s="153">
        <v>8.68</v>
      </c>
    </row>
    <row r="1067" spans="1:10" x14ac:dyDescent="0.25">
      <c r="A1067" s="152" t="s">
        <v>1027</v>
      </c>
      <c r="B1067" s="153">
        <v>237.70450899286101</v>
      </c>
      <c r="C1067" s="153">
        <v>164.55339559167501</v>
      </c>
      <c r="D1067" s="153">
        <v>128.02199999999999</v>
      </c>
      <c r="E1067" s="153">
        <v>270.29399999999998</v>
      </c>
      <c r="F1067" s="153">
        <v>294.57600000000002</v>
      </c>
      <c r="G1067" s="153">
        <v>230.05199999999999</v>
      </c>
      <c r="H1067" s="153">
        <v>154.24199999999999</v>
      </c>
      <c r="I1067" s="153">
        <v>54.834000000000003</v>
      </c>
      <c r="J1067" s="153">
        <v>7.98</v>
      </c>
    </row>
    <row r="1068" spans="1:10" x14ac:dyDescent="0.25">
      <c r="A1068" s="152" t="s">
        <v>1028</v>
      </c>
      <c r="B1068" s="153">
        <v>188.653947997009</v>
      </c>
      <c r="C1068" s="153">
        <v>158.19191689183799</v>
      </c>
      <c r="D1068" s="153">
        <v>125.776</v>
      </c>
      <c r="E1068" s="153">
        <v>265.55200000000002</v>
      </c>
      <c r="F1068" s="153">
        <v>289.40800000000002</v>
      </c>
      <c r="G1068" s="153">
        <v>226.01599999999999</v>
      </c>
      <c r="H1068" s="153">
        <v>151.536</v>
      </c>
      <c r="I1068" s="153">
        <v>53.872</v>
      </c>
      <c r="J1068" s="153">
        <v>7.84</v>
      </c>
    </row>
    <row r="1069" spans="1:10" x14ac:dyDescent="0.25">
      <c r="A1069" s="152" t="s">
        <v>1029</v>
      </c>
      <c r="B1069" s="153">
        <v>149.02243607410199</v>
      </c>
      <c r="C1069" s="153">
        <v>152.34047370214901</v>
      </c>
      <c r="D1069" s="153">
        <v>117.706</v>
      </c>
      <c r="E1069" s="153">
        <v>268.351</v>
      </c>
      <c r="F1069" s="153">
        <v>275.92700000000002</v>
      </c>
      <c r="G1069" s="153">
        <v>226.078</v>
      </c>
      <c r="H1069" s="153">
        <v>146.91300000000001</v>
      </c>
      <c r="I1069" s="153">
        <v>55.01</v>
      </c>
      <c r="J1069" s="153">
        <v>8.0150000000000006</v>
      </c>
    </row>
    <row r="1070" spans="1:10" x14ac:dyDescent="0.25">
      <c r="A1070" s="152" t="s">
        <v>1030</v>
      </c>
      <c r="B1070" s="153">
        <v>102.159409456414</v>
      </c>
      <c r="C1070" s="153">
        <v>146.75941995026901</v>
      </c>
      <c r="D1070" s="153">
        <v>86.108000000000004</v>
      </c>
      <c r="E1070" s="153">
        <v>252.65899999999999</v>
      </c>
      <c r="F1070" s="153">
        <v>284.48599999999999</v>
      </c>
      <c r="G1070" s="153">
        <v>213.00399999999999</v>
      </c>
      <c r="H1070" s="153">
        <v>126.896</v>
      </c>
      <c r="I1070" s="153">
        <v>49.851999999999997</v>
      </c>
      <c r="J1070" s="153">
        <v>16.995000000000001</v>
      </c>
    </row>
    <row r="1071" spans="1:10" x14ac:dyDescent="0.25">
      <c r="A1071" s="152" t="s">
        <v>1031</v>
      </c>
      <c r="B1071" s="153">
        <v>80.354218540841302</v>
      </c>
      <c r="C1071" s="153">
        <v>141.585981293701</v>
      </c>
      <c r="D1071" s="153">
        <v>79.853999999999999</v>
      </c>
      <c r="E1071" s="153">
        <v>213.602</v>
      </c>
      <c r="F1071" s="153">
        <v>226.21</v>
      </c>
      <c r="G1071" s="153">
        <v>168.27799999999999</v>
      </c>
      <c r="H1071" s="153">
        <v>97.736000000000004</v>
      </c>
      <c r="I1071" s="153">
        <v>33.704999999999998</v>
      </c>
      <c r="J1071" s="153">
        <v>4.6150000000000002</v>
      </c>
    </row>
    <row r="1072" spans="1:10" x14ac:dyDescent="0.25">
      <c r="A1072" s="152" t="s">
        <v>1032</v>
      </c>
      <c r="B1072" s="153">
        <v>48.717820292023198</v>
      </c>
      <c r="C1072" s="153">
        <v>137.37393458031599</v>
      </c>
      <c r="D1072" s="153">
        <v>57.21</v>
      </c>
      <c r="E1072" s="153">
        <v>188.315</v>
      </c>
      <c r="F1072" s="153">
        <v>200.50700000000001</v>
      </c>
      <c r="G1072" s="153">
        <v>133.489</v>
      </c>
      <c r="H1072" s="153">
        <v>73.078000000000003</v>
      </c>
      <c r="I1072" s="153">
        <v>23.292999999999999</v>
      </c>
      <c r="J1072" s="153">
        <v>5.1079999999999997</v>
      </c>
    </row>
    <row r="1073" spans="1:10" x14ac:dyDescent="0.25">
      <c r="A1073" s="152" t="s">
        <v>1033</v>
      </c>
      <c r="B1073" s="153">
        <v>38.251371555309397</v>
      </c>
      <c r="C1073" s="153">
        <v>133.38929931424099</v>
      </c>
      <c r="D1073" s="153">
        <v>52.484000000000002</v>
      </c>
      <c r="E1073" s="153">
        <v>175.41</v>
      </c>
      <c r="F1073" s="153">
        <v>189.71199999999999</v>
      </c>
      <c r="G1073" s="153">
        <v>125.634</v>
      </c>
      <c r="H1073" s="153">
        <v>64.203999999999994</v>
      </c>
      <c r="I1073" s="153">
        <v>19.343</v>
      </c>
      <c r="J1073" s="153">
        <v>3.2130000000000001</v>
      </c>
    </row>
    <row r="1074" spans="1:10" x14ac:dyDescent="0.25">
      <c r="A1074" s="152" t="s">
        <v>1034</v>
      </c>
      <c r="B1074" s="153">
        <v>30.0308244031573</v>
      </c>
      <c r="C1074" s="153">
        <v>129.55524151767199</v>
      </c>
      <c r="D1074" s="153">
        <v>48.713999999999999</v>
      </c>
      <c r="E1074" s="153">
        <v>165.93899999999999</v>
      </c>
      <c r="F1074" s="153">
        <v>183.887</v>
      </c>
      <c r="G1074" s="153">
        <v>121.041</v>
      </c>
      <c r="H1074" s="153">
        <v>58.195</v>
      </c>
      <c r="I1074" s="153">
        <v>16.515999999999998</v>
      </c>
      <c r="J1074" s="153">
        <v>1.9079999999999999</v>
      </c>
    </row>
    <row r="1075" spans="1:10" x14ac:dyDescent="0.25">
      <c r="A1075" s="152" t="s">
        <v>1035</v>
      </c>
      <c r="B1075" s="153">
        <v>24.182963300748</v>
      </c>
      <c r="C1075" s="153">
        <v>117.300866258742</v>
      </c>
      <c r="D1075" s="153">
        <v>54.643999999999998</v>
      </c>
      <c r="E1075" s="153">
        <v>207.83699999999999</v>
      </c>
      <c r="F1075" s="153">
        <v>195.15100000000001</v>
      </c>
      <c r="G1075" s="153">
        <v>130.75</v>
      </c>
      <c r="H1075" s="153">
        <v>67.328999999999994</v>
      </c>
      <c r="I1075" s="153">
        <v>16.587</v>
      </c>
      <c r="J1075" s="153">
        <v>3.9020000000000001</v>
      </c>
    </row>
    <row r="1076" spans="1:10" x14ac:dyDescent="0.25">
      <c r="A1076" s="152" t="s">
        <v>1036</v>
      </c>
      <c r="B1076" s="153">
        <v>19.8625652967633</v>
      </c>
      <c r="C1076" s="153">
        <v>106.670010107222</v>
      </c>
      <c r="D1076" s="153">
        <v>49.122</v>
      </c>
      <c r="E1076" s="153">
        <v>210.5</v>
      </c>
      <c r="F1076" s="153">
        <v>175.15100000000001</v>
      </c>
      <c r="G1076" s="153">
        <v>119.2</v>
      </c>
      <c r="H1076" s="153">
        <v>61.75</v>
      </c>
      <c r="I1076" s="153">
        <v>12.565</v>
      </c>
      <c r="J1076" s="153">
        <v>4.0720000000000001</v>
      </c>
    </row>
    <row r="1077" spans="1:10" x14ac:dyDescent="0.25">
      <c r="A1077" s="152" t="s">
        <v>1037</v>
      </c>
      <c r="B1077" s="153">
        <v>16.936024987471299</v>
      </c>
      <c r="C1077" s="153">
        <v>99.3602785892665</v>
      </c>
      <c r="D1077" s="153">
        <v>45.125</v>
      </c>
      <c r="E1077" s="153">
        <v>203.99700000000001</v>
      </c>
      <c r="F1077" s="153">
        <v>162.02600000000001</v>
      </c>
      <c r="G1077" s="153">
        <v>111.414</v>
      </c>
      <c r="H1077" s="153">
        <v>57.802</v>
      </c>
      <c r="I1077" s="153">
        <v>10.814</v>
      </c>
      <c r="J1077" s="153">
        <v>3.9820000000000002</v>
      </c>
    </row>
    <row r="1078" spans="1:10" x14ac:dyDescent="0.25">
      <c r="A1078" s="152" t="s">
        <v>1038</v>
      </c>
      <c r="B1078" s="153">
        <v>14.802402563769901</v>
      </c>
      <c r="C1078" s="153">
        <v>92.795406483282704</v>
      </c>
      <c r="D1078" s="153">
        <v>41.628</v>
      </c>
      <c r="E1078" s="153">
        <v>197.79300000000001</v>
      </c>
      <c r="F1078" s="153">
        <v>151.32599999999999</v>
      </c>
      <c r="G1078" s="153">
        <v>105.31</v>
      </c>
      <c r="H1078" s="153">
        <v>54.662999999999997</v>
      </c>
      <c r="I1078" s="153">
        <v>9.4649999999999999</v>
      </c>
      <c r="J1078" s="153">
        <v>3.875</v>
      </c>
    </row>
    <row r="1079" spans="1:10" x14ac:dyDescent="0.25">
      <c r="A1079" s="152" t="s">
        <v>1039</v>
      </c>
      <c r="B1079" s="153">
        <v>12.970796786557001</v>
      </c>
      <c r="C1079" s="153">
        <v>86.422271287340294</v>
      </c>
      <c r="D1079" s="153">
        <v>38.517000000000003</v>
      </c>
      <c r="E1079" s="153">
        <v>191.72900000000001</v>
      </c>
      <c r="F1079" s="153">
        <v>142.56100000000001</v>
      </c>
      <c r="G1079" s="153">
        <v>100.559</v>
      </c>
      <c r="H1079" s="153">
        <v>52.168999999999997</v>
      </c>
      <c r="I1079" s="153">
        <v>8.4260000000000002</v>
      </c>
      <c r="J1079" s="153">
        <v>3.7589999999999999</v>
      </c>
    </row>
    <row r="1080" spans="1:10" x14ac:dyDescent="0.25">
      <c r="A1080" s="152" t="s">
        <v>1040</v>
      </c>
      <c r="B1080" s="153">
        <v>11.513741630263199</v>
      </c>
      <c r="C1080" s="153">
        <v>80.632007335487302</v>
      </c>
      <c r="D1080" s="153">
        <v>35.720999999999997</v>
      </c>
      <c r="E1080" s="153">
        <v>185.655</v>
      </c>
      <c r="F1080" s="153">
        <v>135.33799999999999</v>
      </c>
      <c r="G1080" s="153">
        <v>96.921999999999997</v>
      </c>
      <c r="H1080" s="153">
        <v>50.204999999999998</v>
      </c>
      <c r="I1080" s="153">
        <v>7.6130000000000004</v>
      </c>
      <c r="J1080" s="153">
        <v>3.6259999999999999</v>
      </c>
    </row>
    <row r="1081" spans="1:10" x14ac:dyDescent="0.25">
      <c r="A1081" s="152" t="s">
        <v>1041</v>
      </c>
      <c r="B1081" s="153">
        <v>10.2710077946382</v>
      </c>
      <c r="C1081" s="153">
        <v>75.000201212139302</v>
      </c>
      <c r="D1081" s="153">
        <v>33.143000000000001</v>
      </c>
      <c r="E1081" s="153">
        <v>179.309</v>
      </c>
      <c r="F1081" s="153">
        <v>129.27799999999999</v>
      </c>
      <c r="G1081" s="153">
        <v>94.141999999999996</v>
      </c>
      <c r="H1081" s="153">
        <v>48.634</v>
      </c>
      <c r="I1081" s="153">
        <v>6.9790000000000001</v>
      </c>
      <c r="J1081" s="153">
        <v>3.4750000000000001</v>
      </c>
    </row>
    <row r="1082" spans="1:10" x14ac:dyDescent="0.25">
      <c r="A1082" s="152" t="s">
        <v>1042</v>
      </c>
      <c r="B1082" s="153">
        <v>9.3471680848703507</v>
      </c>
      <c r="C1082" s="153">
        <v>69.964801622593001</v>
      </c>
      <c r="D1082" s="153">
        <v>30.687999999999999</v>
      </c>
      <c r="E1082" s="153">
        <v>172.285</v>
      </c>
      <c r="F1082" s="153">
        <v>123.914</v>
      </c>
      <c r="G1082" s="153">
        <v>91.903000000000006</v>
      </c>
      <c r="H1082" s="153">
        <v>47.305</v>
      </c>
      <c r="I1082" s="153">
        <v>6.4669999999999996</v>
      </c>
      <c r="J1082" s="153">
        <v>3.298</v>
      </c>
    </row>
    <row r="1083" spans="1:10" x14ac:dyDescent="0.25">
      <c r="A1083" s="152" t="s">
        <v>1043</v>
      </c>
      <c r="B1083" s="153">
        <v>229.840515740082</v>
      </c>
      <c r="C1083" s="153">
        <v>379.245656245313</v>
      </c>
      <c r="D1083" s="153">
        <v>138.376</v>
      </c>
      <c r="E1083" s="153">
        <v>278.73700000000002</v>
      </c>
      <c r="F1083" s="153">
        <v>297.84699999999998</v>
      </c>
      <c r="G1083" s="153">
        <v>252.50200000000001</v>
      </c>
      <c r="H1083" s="153">
        <v>179.76499999999999</v>
      </c>
      <c r="I1083" s="153">
        <v>94.837999999999994</v>
      </c>
      <c r="J1083" s="153">
        <v>30.254999999999999</v>
      </c>
    </row>
    <row r="1084" spans="1:10" x14ac:dyDescent="0.25">
      <c r="A1084" s="152" t="s">
        <v>1044</v>
      </c>
      <c r="B1084" s="153">
        <v>216.19177247767601</v>
      </c>
      <c r="C1084" s="153">
        <v>317.58576025731497</v>
      </c>
      <c r="D1084" s="153">
        <v>143.46600000000001</v>
      </c>
      <c r="E1084" s="153">
        <v>289.03100000000001</v>
      </c>
      <c r="F1084" s="153">
        <v>308.875</v>
      </c>
      <c r="G1084" s="153">
        <v>261.87599999999998</v>
      </c>
      <c r="H1084" s="153">
        <v>186.45500000000001</v>
      </c>
      <c r="I1084" s="153">
        <v>98.38</v>
      </c>
      <c r="J1084" s="153">
        <v>31.376999999999999</v>
      </c>
    </row>
    <row r="1085" spans="1:10" x14ac:dyDescent="0.25">
      <c r="A1085" s="152" t="s">
        <v>1045</v>
      </c>
      <c r="B1085" s="153">
        <v>201.26355143236501</v>
      </c>
      <c r="C1085" s="153">
        <v>263.17072941774398</v>
      </c>
      <c r="D1085" s="153">
        <v>144.98400000000001</v>
      </c>
      <c r="E1085" s="153">
        <v>292.07600000000002</v>
      </c>
      <c r="F1085" s="153">
        <v>312.11500000000001</v>
      </c>
      <c r="G1085" s="153">
        <v>264.596</v>
      </c>
      <c r="H1085" s="153">
        <v>188.398</v>
      </c>
      <c r="I1085" s="153">
        <v>99.411000000000001</v>
      </c>
      <c r="J1085" s="153">
        <v>31.72</v>
      </c>
    </row>
    <row r="1086" spans="1:10" x14ac:dyDescent="0.25">
      <c r="A1086" s="152" t="s">
        <v>1046</v>
      </c>
      <c r="B1086" s="153">
        <v>180.15717282793699</v>
      </c>
      <c r="C1086" s="153">
        <v>231.529938544537</v>
      </c>
      <c r="D1086" s="153">
        <v>139.14099999999999</v>
      </c>
      <c r="E1086" s="153">
        <v>279.64400000000001</v>
      </c>
      <c r="F1086" s="153">
        <v>297.94200000000001</v>
      </c>
      <c r="G1086" s="153">
        <v>251.82900000000001</v>
      </c>
      <c r="H1086" s="153">
        <v>179.10900000000001</v>
      </c>
      <c r="I1086" s="153">
        <v>94.668999999999997</v>
      </c>
      <c r="J1086" s="153">
        <v>30.106000000000002</v>
      </c>
    </row>
    <row r="1087" spans="1:10" x14ac:dyDescent="0.25">
      <c r="A1087" s="152" t="s">
        <v>1047</v>
      </c>
      <c r="B1087" s="153">
        <v>162.60632511648501</v>
      </c>
      <c r="C1087" s="153">
        <v>204.931263006639</v>
      </c>
      <c r="D1087" s="153">
        <v>134.52600000000001</v>
      </c>
      <c r="E1087" s="153">
        <v>266.565</v>
      </c>
      <c r="F1087" s="153">
        <v>278.81700000000001</v>
      </c>
      <c r="G1087" s="153">
        <v>231.346</v>
      </c>
      <c r="H1087" s="153">
        <v>163.572</v>
      </c>
      <c r="I1087" s="153">
        <v>87.376000000000005</v>
      </c>
      <c r="J1087" s="153">
        <v>27.238</v>
      </c>
    </row>
    <row r="1088" spans="1:10" x14ac:dyDescent="0.25">
      <c r="A1088" s="152" t="s">
        <v>1048</v>
      </c>
      <c r="B1088" s="153">
        <v>147.22180676112899</v>
      </c>
      <c r="C1088" s="153">
        <v>200.00019139221499</v>
      </c>
      <c r="D1088" s="153">
        <v>129.74700000000001</v>
      </c>
      <c r="E1088" s="153">
        <v>251.21199999999999</v>
      </c>
      <c r="F1088" s="153">
        <v>254.65899999999999</v>
      </c>
      <c r="G1088" s="153">
        <v>204.43799999999999</v>
      </c>
      <c r="H1088" s="153">
        <v>142.964</v>
      </c>
      <c r="I1088" s="153">
        <v>77.834999999999994</v>
      </c>
      <c r="J1088" s="153">
        <v>23.364999999999998</v>
      </c>
    </row>
    <row r="1089" spans="1:10" x14ac:dyDescent="0.25">
      <c r="A1089" s="152" t="s">
        <v>1049</v>
      </c>
      <c r="B1089" s="153">
        <v>124.826057945055</v>
      </c>
      <c r="C1089" s="153">
        <v>199.118359906112</v>
      </c>
      <c r="D1089" s="153">
        <v>119.524</v>
      </c>
      <c r="E1089" s="153">
        <v>227.07</v>
      </c>
      <c r="F1089" s="153">
        <v>223.767</v>
      </c>
      <c r="G1089" s="153">
        <v>173.90899999999999</v>
      </c>
      <c r="H1089" s="153">
        <v>119.837</v>
      </c>
      <c r="I1089" s="153">
        <v>65.954999999999998</v>
      </c>
      <c r="J1089" s="153">
        <v>19.077999999999999</v>
      </c>
    </row>
    <row r="1090" spans="1:10" x14ac:dyDescent="0.25">
      <c r="A1090" s="152" t="s">
        <v>1050</v>
      </c>
      <c r="B1090" s="153">
        <v>89.228129895564393</v>
      </c>
      <c r="C1090" s="153">
        <v>173.45482876003899</v>
      </c>
      <c r="D1090" s="153">
        <v>108.172</v>
      </c>
      <c r="E1090" s="153">
        <v>204.53399999999999</v>
      </c>
      <c r="F1090" s="153">
        <v>198.81800000000001</v>
      </c>
      <c r="G1090" s="153">
        <v>151.28100000000001</v>
      </c>
      <c r="H1090" s="153">
        <v>101.413</v>
      </c>
      <c r="I1090" s="153">
        <v>53.811</v>
      </c>
      <c r="J1090" s="153">
        <v>15.351000000000001</v>
      </c>
    </row>
    <row r="1091" spans="1:10" x14ac:dyDescent="0.25">
      <c r="A1091" s="152" t="s">
        <v>1051</v>
      </c>
      <c r="B1091" s="153">
        <v>53.0396188147609</v>
      </c>
      <c r="C1091" s="153">
        <v>148.573735798321</v>
      </c>
      <c r="D1091" s="153">
        <v>98.73</v>
      </c>
      <c r="E1091" s="153">
        <v>185.70500000000001</v>
      </c>
      <c r="F1091" s="153">
        <v>178.68100000000001</v>
      </c>
      <c r="G1091" s="153">
        <v>132.90199999999999</v>
      </c>
      <c r="H1091" s="153">
        <v>86.067999999999998</v>
      </c>
      <c r="I1091" s="153">
        <v>43.475999999999999</v>
      </c>
      <c r="J1091" s="153">
        <v>12.337999999999999</v>
      </c>
    </row>
    <row r="1092" spans="1:10" x14ac:dyDescent="0.25">
      <c r="A1092" s="152" t="s">
        <v>1052</v>
      </c>
      <c r="B1092" s="153">
        <v>35.466368658245798</v>
      </c>
      <c r="C1092" s="153">
        <v>140.805592497936</v>
      </c>
      <c r="D1092" s="153">
        <v>91.061999999999998</v>
      </c>
      <c r="E1092" s="153">
        <v>165.762</v>
      </c>
      <c r="F1092" s="153">
        <v>156.322</v>
      </c>
      <c r="G1092" s="153">
        <v>113.297</v>
      </c>
      <c r="H1092" s="153">
        <v>70.085999999999999</v>
      </c>
      <c r="I1092" s="153">
        <v>33.546999999999997</v>
      </c>
      <c r="J1092" s="153">
        <v>9.0440000000000005</v>
      </c>
    </row>
    <row r="1093" spans="1:10" x14ac:dyDescent="0.25">
      <c r="A1093" s="152" t="s">
        <v>1053</v>
      </c>
      <c r="B1093" s="153">
        <v>27.907003963566499</v>
      </c>
      <c r="C1093" s="153">
        <v>130.740343141289</v>
      </c>
      <c r="D1093" s="153">
        <v>85.251999999999995</v>
      </c>
      <c r="E1093" s="153">
        <v>141.07499999999999</v>
      </c>
      <c r="F1093" s="153">
        <v>127.21599999999999</v>
      </c>
      <c r="G1093" s="153">
        <v>92.623999999999995</v>
      </c>
      <c r="H1093" s="153">
        <v>52.545000000000002</v>
      </c>
      <c r="I1093" s="153">
        <v>20.768999999999998</v>
      </c>
      <c r="J1093" s="153">
        <v>4.0789999999999997</v>
      </c>
    </row>
    <row r="1094" spans="1:10" x14ac:dyDescent="0.25">
      <c r="A1094" s="152" t="s">
        <v>1054</v>
      </c>
      <c r="B1094" s="153">
        <v>24.069387559461902</v>
      </c>
      <c r="C1094" s="153">
        <v>118.858402063591</v>
      </c>
      <c r="D1094" s="153">
        <v>76.741</v>
      </c>
      <c r="E1094" s="153">
        <v>122.26600000000001</v>
      </c>
      <c r="F1094" s="153">
        <v>108.634</v>
      </c>
      <c r="G1094" s="153">
        <v>79.102999999999994</v>
      </c>
      <c r="H1094" s="153">
        <v>42.396999999999998</v>
      </c>
      <c r="I1094" s="153">
        <v>14.536</v>
      </c>
      <c r="J1094" s="153">
        <v>1.9430000000000001</v>
      </c>
    </row>
    <row r="1095" spans="1:10" x14ac:dyDescent="0.25">
      <c r="A1095" s="152" t="s">
        <v>1055</v>
      </c>
      <c r="B1095" s="153">
        <v>19.728048066109501</v>
      </c>
      <c r="C1095" s="153">
        <v>107.895352655522</v>
      </c>
      <c r="D1095" s="153">
        <v>66.834999999999994</v>
      </c>
      <c r="E1095" s="153">
        <v>108.05800000000001</v>
      </c>
      <c r="F1095" s="153">
        <v>97.617999999999995</v>
      </c>
      <c r="G1095" s="153">
        <v>70.539000000000001</v>
      </c>
      <c r="H1095" s="153">
        <v>37.186999999999998</v>
      </c>
      <c r="I1095" s="153">
        <v>12.638</v>
      </c>
      <c r="J1095" s="153">
        <v>1.6850000000000001</v>
      </c>
    </row>
    <row r="1096" spans="1:10" x14ac:dyDescent="0.25">
      <c r="A1096" s="152" t="s">
        <v>1056</v>
      </c>
      <c r="B1096" s="153">
        <v>16.732442000581599</v>
      </c>
      <c r="C1096" s="153">
        <v>100.122731047538</v>
      </c>
      <c r="D1096" s="153">
        <v>63.636000000000003</v>
      </c>
      <c r="E1096" s="153">
        <v>102.94799999999999</v>
      </c>
      <c r="F1096" s="153">
        <v>94.724000000000004</v>
      </c>
      <c r="G1096" s="153">
        <v>68.682000000000002</v>
      </c>
      <c r="H1096" s="153">
        <v>33.784999999999997</v>
      </c>
      <c r="I1096" s="153">
        <v>9.9280000000000008</v>
      </c>
      <c r="J1096" s="153">
        <v>0.93700000000000006</v>
      </c>
    </row>
    <row r="1097" spans="1:10" x14ac:dyDescent="0.25">
      <c r="A1097" s="152" t="s">
        <v>1057</v>
      </c>
      <c r="B1097" s="153">
        <v>14.047229555932001</v>
      </c>
      <c r="C1097" s="153">
        <v>92.450329124255504</v>
      </c>
      <c r="D1097" s="153">
        <v>59.350999999999999</v>
      </c>
      <c r="E1097" s="153">
        <v>97.795000000000002</v>
      </c>
      <c r="F1097" s="153">
        <v>91.983000000000004</v>
      </c>
      <c r="G1097" s="153">
        <v>67.326999999999998</v>
      </c>
      <c r="H1097" s="153">
        <v>32.152000000000001</v>
      </c>
      <c r="I1097" s="153">
        <v>8.8390000000000004</v>
      </c>
      <c r="J1097" s="153">
        <v>0.71299999999999997</v>
      </c>
    </row>
    <row r="1098" spans="1:10" x14ac:dyDescent="0.25">
      <c r="A1098" s="152" t="s">
        <v>1058</v>
      </c>
      <c r="B1098" s="153">
        <v>11.9279686376158</v>
      </c>
      <c r="C1098" s="153">
        <v>85.424810033704603</v>
      </c>
      <c r="D1098" s="153">
        <v>54.933</v>
      </c>
      <c r="E1098" s="153">
        <v>93.328000000000003</v>
      </c>
      <c r="F1098" s="153">
        <v>90.507000000000005</v>
      </c>
      <c r="G1098" s="153">
        <v>67.218000000000004</v>
      </c>
      <c r="H1098" s="153">
        <v>31.260999999999999</v>
      </c>
      <c r="I1098" s="153">
        <v>8.0690000000000008</v>
      </c>
      <c r="J1098" s="153">
        <v>0.56399999999999995</v>
      </c>
    </row>
    <row r="1099" spans="1:10" x14ac:dyDescent="0.25">
      <c r="A1099" s="152" t="s">
        <v>1059</v>
      </c>
      <c r="B1099" s="153">
        <v>10.643364341060099</v>
      </c>
      <c r="C1099" s="153">
        <v>79.372085980446201</v>
      </c>
      <c r="D1099" s="153">
        <v>50.518000000000001</v>
      </c>
      <c r="E1099" s="153">
        <v>89.623999999999995</v>
      </c>
      <c r="F1099" s="153">
        <v>90.391999999999996</v>
      </c>
      <c r="G1099" s="153">
        <v>68.462999999999994</v>
      </c>
      <c r="H1099" s="153">
        <v>31.116</v>
      </c>
      <c r="I1099" s="153">
        <v>7.5709999999999997</v>
      </c>
      <c r="J1099" s="153">
        <v>0.45600000000000002</v>
      </c>
    </row>
    <row r="1100" spans="1:10" x14ac:dyDescent="0.25">
      <c r="A1100" s="152" t="s">
        <v>1060</v>
      </c>
      <c r="B1100" s="153">
        <v>9.5118802003192293</v>
      </c>
      <c r="C1100" s="153">
        <v>73.572548840415493</v>
      </c>
      <c r="D1100" s="153">
        <v>45.966000000000001</v>
      </c>
      <c r="E1100" s="153">
        <v>86.269000000000005</v>
      </c>
      <c r="F1100" s="153">
        <v>91.29</v>
      </c>
      <c r="G1100" s="153">
        <v>70.852000000000004</v>
      </c>
      <c r="H1100" s="153">
        <v>31.576000000000001</v>
      </c>
      <c r="I1100" s="153">
        <v>7.2729999999999997</v>
      </c>
      <c r="J1100" s="153">
        <v>0.41399999999999998</v>
      </c>
    </row>
    <row r="1101" spans="1:10" x14ac:dyDescent="0.25">
      <c r="A1101" s="152" t="s">
        <v>1061</v>
      </c>
      <c r="B1101" s="153">
        <v>8.6298832282466496</v>
      </c>
      <c r="C1101" s="153">
        <v>68.5493737797661</v>
      </c>
      <c r="D1101" s="153">
        <v>41.26</v>
      </c>
      <c r="E1101" s="153">
        <v>83.048000000000002</v>
      </c>
      <c r="F1101" s="153">
        <v>93.021000000000001</v>
      </c>
      <c r="G1101" s="153">
        <v>74.334999999999994</v>
      </c>
      <c r="H1101" s="153">
        <v>32.604999999999997</v>
      </c>
      <c r="I1101" s="153">
        <v>7.1390000000000002</v>
      </c>
      <c r="J1101" s="153">
        <v>0.372</v>
      </c>
    </row>
    <row r="1102" spans="1:10" x14ac:dyDescent="0.25">
      <c r="A1102" s="152" t="s">
        <v>1062</v>
      </c>
      <c r="B1102" s="153">
        <v>7.8939091753922304</v>
      </c>
      <c r="C1102" s="153">
        <v>63.978942161382598</v>
      </c>
      <c r="D1102" s="153">
        <v>36.44</v>
      </c>
      <c r="E1102" s="153">
        <v>79.778000000000006</v>
      </c>
      <c r="F1102" s="153">
        <v>95.451999999999998</v>
      </c>
      <c r="G1102" s="153">
        <v>78.89</v>
      </c>
      <c r="H1102" s="153">
        <v>34.185000000000002</v>
      </c>
      <c r="I1102" s="153">
        <v>7.1459999999999999</v>
      </c>
      <c r="J1102" s="153">
        <v>0.34899999999999998</v>
      </c>
    </row>
    <row r="1103" spans="1:10" x14ac:dyDescent="0.25">
      <c r="A1103" s="152" t="s">
        <v>1063</v>
      </c>
      <c r="B1103" s="153">
        <v>328.91459511584202</v>
      </c>
      <c r="C1103" s="153">
        <v>485.97586881358399</v>
      </c>
      <c r="D1103" s="153">
        <v>125.533</v>
      </c>
      <c r="E1103" s="153">
        <v>254.916</v>
      </c>
      <c r="F1103" s="153">
        <v>249.19499999999999</v>
      </c>
      <c r="G1103" s="153">
        <v>160.85</v>
      </c>
      <c r="H1103" s="153">
        <v>151.93700000000001</v>
      </c>
      <c r="I1103" s="153">
        <v>106.83</v>
      </c>
      <c r="J1103" s="153">
        <v>50.939</v>
      </c>
    </row>
    <row r="1104" spans="1:10" x14ac:dyDescent="0.25">
      <c r="A1104" s="152" t="s">
        <v>1064</v>
      </c>
      <c r="B1104" s="153">
        <v>312.40657461520698</v>
      </c>
      <c r="C1104" s="153">
        <v>468.50018048450403</v>
      </c>
      <c r="D1104" s="153">
        <v>125.48699999999999</v>
      </c>
      <c r="E1104" s="153">
        <v>254.82400000000001</v>
      </c>
      <c r="F1104" s="153">
        <v>249.10499999999999</v>
      </c>
      <c r="G1104" s="153">
        <v>160.79</v>
      </c>
      <c r="H1104" s="153">
        <v>151.88300000000001</v>
      </c>
      <c r="I1104" s="153">
        <v>106.79</v>
      </c>
      <c r="J1104" s="153">
        <v>50.920999999999999</v>
      </c>
    </row>
    <row r="1105" spans="1:10" x14ac:dyDescent="0.25">
      <c r="A1105" s="152" t="s">
        <v>1065</v>
      </c>
      <c r="B1105" s="153">
        <v>296.417541362701</v>
      </c>
      <c r="C1105" s="153">
        <v>451.430538423428</v>
      </c>
      <c r="D1105" s="153">
        <v>126.19499999999999</v>
      </c>
      <c r="E1105" s="153">
        <v>256.26</v>
      </c>
      <c r="F1105" s="153">
        <v>250.50899999999999</v>
      </c>
      <c r="G1105" s="153">
        <v>161.697</v>
      </c>
      <c r="H1105" s="153">
        <v>152.739</v>
      </c>
      <c r="I1105" s="153">
        <v>107.392</v>
      </c>
      <c r="J1105" s="153">
        <v>51.207999999999998</v>
      </c>
    </row>
    <row r="1106" spans="1:10" x14ac:dyDescent="0.25">
      <c r="A1106" s="152" t="s">
        <v>1066</v>
      </c>
      <c r="B1106" s="153">
        <v>280.95519851053501</v>
      </c>
      <c r="C1106" s="153">
        <v>434.49140184202298</v>
      </c>
      <c r="D1106" s="153">
        <v>129.11600000000001</v>
      </c>
      <c r="E1106" s="153">
        <v>262.19099999999997</v>
      </c>
      <c r="F1106" s="153">
        <v>256.30799999999999</v>
      </c>
      <c r="G1106" s="153">
        <v>165.44</v>
      </c>
      <c r="H1106" s="153">
        <v>156.274</v>
      </c>
      <c r="I1106" s="153">
        <v>109.878</v>
      </c>
      <c r="J1106" s="153">
        <v>52.393000000000001</v>
      </c>
    </row>
    <row r="1107" spans="1:10" x14ac:dyDescent="0.25">
      <c r="A1107" s="152" t="s">
        <v>1067</v>
      </c>
      <c r="B1107" s="153">
        <v>265.65385991184598</v>
      </c>
      <c r="C1107" s="153">
        <v>417.83666490788698</v>
      </c>
      <c r="D1107" s="153">
        <v>129.61799999999999</v>
      </c>
      <c r="E1107" s="153">
        <v>263.21100000000001</v>
      </c>
      <c r="F1107" s="153">
        <v>257.30399999999997</v>
      </c>
      <c r="G1107" s="153">
        <v>166.083</v>
      </c>
      <c r="H1107" s="153">
        <v>156.88200000000001</v>
      </c>
      <c r="I1107" s="153">
        <v>110.30500000000001</v>
      </c>
      <c r="J1107" s="153">
        <v>52.597000000000001</v>
      </c>
    </row>
    <row r="1108" spans="1:10" x14ac:dyDescent="0.25">
      <c r="A1108" s="152" t="s">
        <v>1068</v>
      </c>
      <c r="B1108" s="153">
        <v>250.97554338932099</v>
      </c>
      <c r="C1108" s="153">
        <v>401.19747850732603</v>
      </c>
      <c r="D1108" s="153">
        <v>129.61799999999999</v>
      </c>
      <c r="E1108" s="153">
        <v>263.21100000000001</v>
      </c>
      <c r="F1108" s="153">
        <v>257.30399999999997</v>
      </c>
      <c r="G1108" s="153">
        <v>166.083</v>
      </c>
      <c r="H1108" s="153">
        <v>156.88200000000001</v>
      </c>
      <c r="I1108" s="153">
        <v>110.30500000000001</v>
      </c>
      <c r="J1108" s="153">
        <v>52.597000000000001</v>
      </c>
    </row>
    <row r="1109" spans="1:10" x14ac:dyDescent="0.25">
      <c r="A1109" s="152" t="s">
        <v>1069</v>
      </c>
      <c r="B1109" s="153">
        <v>218.69171073068901</v>
      </c>
      <c r="C1109" s="153">
        <v>364.08995762073801</v>
      </c>
      <c r="D1109" s="153">
        <v>132.12799999999999</v>
      </c>
      <c r="E1109" s="153">
        <v>268.30799999999999</v>
      </c>
      <c r="F1109" s="153">
        <v>262.28699999999998</v>
      </c>
      <c r="G1109" s="153">
        <v>169.3</v>
      </c>
      <c r="H1109" s="153">
        <v>159.91999999999999</v>
      </c>
      <c r="I1109" s="153">
        <v>112.44199999999999</v>
      </c>
      <c r="J1109" s="153">
        <v>53.615000000000002</v>
      </c>
    </row>
    <row r="1110" spans="1:10" x14ac:dyDescent="0.25">
      <c r="A1110" s="152" t="s">
        <v>1070</v>
      </c>
      <c r="B1110" s="153">
        <v>203.49135342198801</v>
      </c>
      <c r="C1110" s="153">
        <v>348.354083712202</v>
      </c>
      <c r="D1110" s="153">
        <v>134.41</v>
      </c>
      <c r="E1110" s="153">
        <v>272.94200000000001</v>
      </c>
      <c r="F1110" s="153">
        <v>266.81700000000001</v>
      </c>
      <c r="G1110" s="153">
        <v>172.22399999999999</v>
      </c>
      <c r="H1110" s="153">
        <v>162.68199999999999</v>
      </c>
      <c r="I1110" s="153">
        <v>114.384</v>
      </c>
      <c r="J1110" s="153">
        <v>54.540999999999997</v>
      </c>
    </row>
    <row r="1111" spans="1:10" x14ac:dyDescent="0.25">
      <c r="A1111" s="152" t="s">
        <v>1071</v>
      </c>
      <c r="B1111" s="153">
        <v>184.127594161113</v>
      </c>
      <c r="C1111" s="153">
        <v>330.53085440479703</v>
      </c>
      <c r="D1111" s="153">
        <v>134.41</v>
      </c>
      <c r="E1111" s="153">
        <v>272.94200000000001</v>
      </c>
      <c r="F1111" s="153">
        <v>266.81700000000001</v>
      </c>
      <c r="G1111" s="153">
        <v>172.22399999999999</v>
      </c>
      <c r="H1111" s="153">
        <v>162.68199999999999</v>
      </c>
      <c r="I1111" s="153">
        <v>114.384</v>
      </c>
      <c r="J1111" s="153">
        <v>54.540999999999997</v>
      </c>
    </row>
    <row r="1112" spans="1:10" x14ac:dyDescent="0.25">
      <c r="A1112" s="152" t="s">
        <v>1072</v>
      </c>
      <c r="B1112" s="153">
        <v>163.15897447857799</v>
      </c>
      <c r="C1112" s="153">
        <v>319.43382239674003</v>
      </c>
      <c r="D1112" s="153">
        <v>133.90799999999999</v>
      </c>
      <c r="E1112" s="153">
        <v>271.923</v>
      </c>
      <c r="F1112" s="153">
        <v>265.82</v>
      </c>
      <c r="G1112" s="153">
        <v>171.58099999999999</v>
      </c>
      <c r="H1112" s="153">
        <v>162.07400000000001</v>
      </c>
      <c r="I1112" s="153">
        <v>113.956</v>
      </c>
      <c r="J1112" s="153">
        <v>54.338000000000001</v>
      </c>
    </row>
    <row r="1113" spans="1:10" x14ac:dyDescent="0.25">
      <c r="A1113" s="152" t="s">
        <v>1073</v>
      </c>
      <c r="B1113" s="153">
        <v>144.68962372932501</v>
      </c>
      <c r="C1113" s="153">
        <v>326.121560426911</v>
      </c>
      <c r="D1113" s="153">
        <v>128.77199999999999</v>
      </c>
      <c r="E1113" s="153">
        <v>262.505</v>
      </c>
      <c r="F1113" s="153">
        <v>257.65699999999998</v>
      </c>
      <c r="G1113" s="153">
        <v>165.75700000000001</v>
      </c>
      <c r="H1113" s="153">
        <v>154.256</v>
      </c>
      <c r="I1113" s="153">
        <v>107.57299999999999</v>
      </c>
      <c r="J1113" s="153">
        <v>51.08</v>
      </c>
    </row>
    <row r="1114" spans="1:10" x14ac:dyDescent="0.25">
      <c r="A1114" s="152" t="s">
        <v>1074</v>
      </c>
      <c r="B1114" s="153">
        <v>126.52606171781299</v>
      </c>
      <c r="C1114" s="153">
        <v>316.65089893883101</v>
      </c>
      <c r="D1114" s="153">
        <v>122.851</v>
      </c>
      <c r="E1114" s="153">
        <v>255.24299999999999</v>
      </c>
      <c r="F1114" s="153">
        <v>256.52999999999997</v>
      </c>
      <c r="G1114" s="153">
        <v>162.30099999999999</v>
      </c>
      <c r="H1114" s="153">
        <v>139.25299999999999</v>
      </c>
      <c r="I1114" s="153">
        <v>92.62</v>
      </c>
      <c r="J1114" s="153">
        <v>43.201999999999998</v>
      </c>
    </row>
    <row r="1115" spans="1:10" x14ac:dyDescent="0.25">
      <c r="A1115" s="152" t="s">
        <v>1075</v>
      </c>
      <c r="B1115" s="153">
        <v>109.022627860534</v>
      </c>
      <c r="C1115" s="153">
        <v>286.88303427200998</v>
      </c>
      <c r="D1115" s="153">
        <v>114.331</v>
      </c>
      <c r="E1115" s="153">
        <v>242.172</v>
      </c>
      <c r="F1115" s="153">
        <v>249.422</v>
      </c>
      <c r="G1115" s="153">
        <v>155.05699999999999</v>
      </c>
      <c r="H1115" s="153">
        <v>121.583</v>
      </c>
      <c r="I1115" s="153">
        <v>76.186999999999998</v>
      </c>
      <c r="J1115" s="153">
        <v>34.567999999999998</v>
      </c>
    </row>
    <row r="1116" spans="1:10" x14ac:dyDescent="0.25">
      <c r="A1116" s="152" t="s">
        <v>1076</v>
      </c>
      <c r="B1116" s="153">
        <v>95.343622766787405</v>
      </c>
      <c r="C1116" s="153">
        <v>283.53089611926401</v>
      </c>
      <c r="D1116" s="153">
        <v>102.997</v>
      </c>
      <c r="E1116" s="153">
        <v>227.33699999999999</v>
      </c>
      <c r="F1116" s="153">
        <v>245.65100000000001</v>
      </c>
      <c r="G1116" s="153">
        <v>148.95500000000001</v>
      </c>
      <c r="H1116" s="153">
        <v>99.281999999999996</v>
      </c>
      <c r="I1116" s="153">
        <v>55.792000000000002</v>
      </c>
      <c r="J1116" s="153">
        <v>23.946000000000002</v>
      </c>
    </row>
    <row r="1117" spans="1:10" x14ac:dyDescent="0.25">
      <c r="A1117" s="152" t="s">
        <v>1077</v>
      </c>
      <c r="B1117" s="153">
        <v>81.891254904252506</v>
      </c>
      <c r="C1117" s="153">
        <v>273.56655718443898</v>
      </c>
      <c r="D1117" s="153">
        <v>92.168999999999997</v>
      </c>
      <c r="E1117" s="153">
        <v>208.18199999999999</v>
      </c>
      <c r="F1117" s="153">
        <v>230.55799999999999</v>
      </c>
      <c r="G1117" s="153">
        <v>138.93100000000001</v>
      </c>
      <c r="H1117" s="153">
        <v>85.998000000000005</v>
      </c>
      <c r="I1117" s="153">
        <v>45.735999999999997</v>
      </c>
      <c r="J1117" s="153">
        <v>18.946000000000002</v>
      </c>
    </row>
    <row r="1118" spans="1:10" x14ac:dyDescent="0.25">
      <c r="A1118" s="152" t="s">
        <v>1078</v>
      </c>
      <c r="B1118" s="153">
        <v>71.2923496410843</v>
      </c>
      <c r="C1118" s="153">
        <v>252.71522293541599</v>
      </c>
      <c r="D1118" s="153">
        <v>81.95</v>
      </c>
      <c r="E1118" s="153">
        <v>189.76400000000001</v>
      </c>
      <c r="F1118" s="153">
        <v>215.52500000000001</v>
      </c>
      <c r="G1118" s="153">
        <v>129.572</v>
      </c>
      <c r="H1118" s="153">
        <v>74.863</v>
      </c>
      <c r="I1118" s="153">
        <v>37.677999999999997</v>
      </c>
      <c r="J1118" s="153">
        <v>14.968</v>
      </c>
    </row>
    <row r="1119" spans="1:10" x14ac:dyDescent="0.25">
      <c r="A1119" s="152" t="s">
        <v>1079</v>
      </c>
      <c r="B1119" s="153">
        <v>61.2889096899127</v>
      </c>
      <c r="C1119" s="153">
        <v>227.410451995139</v>
      </c>
      <c r="D1119" s="153">
        <v>72.787000000000006</v>
      </c>
      <c r="E1119" s="153">
        <v>173.078</v>
      </c>
      <c r="F1119" s="153">
        <v>201.715</v>
      </c>
      <c r="G1119" s="153">
        <v>121.461</v>
      </c>
      <c r="H1119" s="153">
        <v>65.837000000000003</v>
      </c>
      <c r="I1119" s="153">
        <v>31.341999999999999</v>
      </c>
      <c r="J1119" s="153">
        <v>11.88</v>
      </c>
    </row>
    <row r="1120" spans="1:10" x14ac:dyDescent="0.25">
      <c r="A1120" s="152" t="s">
        <v>1080</v>
      </c>
      <c r="B1120" s="153">
        <v>52.298230177439301</v>
      </c>
      <c r="C1120" s="153">
        <v>199.95125085524</v>
      </c>
      <c r="D1120" s="153">
        <v>64.790000000000006</v>
      </c>
      <c r="E1120" s="153">
        <v>158.51300000000001</v>
      </c>
      <c r="F1120" s="153">
        <v>189.70099999999999</v>
      </c>
      <c r="G1120" s="153">
        <v>114.845</v>
      </c>
      <c r="H1120" s="153">
        <v>58.707999999999998</v>
      </c>
      <c r="I1120" s="153">
        <v>26.437000000000001</v>
      </c>
      <c r="J1120" s="153">
        <v>9.5060000000000002</v>
      </c>
    </row>
    <row r="1121" spans="1:10" x14ac:dyDescent="0.25">
      <c r="A1121" s="152" t="s">
        <v>1081</v>
      </c>
      <c r="B1121" s="153">
        <v>45.048094694606803</v>
      </c>
      <c r="C1121" s="153">
        <v>174.432055954232</v>
      </c>
      <c r="D1121" s="153">
        <v>57.972999999999999</v>
      </c>
      <c r="E1121" s="153">
        <v>146.203</v>
      </c>
      <c r="F1121" s="153">
        <v>179.785</v>
      </c>
      <c r="G1121" s="153">
        <v>109.86</v>
      </c>
      <c r="H1121" s="153">
        <v>53.238</v>
      </c>
      <c r="I1121" s="153">
        <v>22.675999999999998</v>
      </c>
      <c r="J1121" s="153">
        <v>7.6849999999999996</v>
      </c>
    </row>
    <row r="1122" spans="1:10" x14ac:dyDescent="0.25">
      <c r="A1122" s="152" t="s">
        <v>1082</v>
      </c>
      <c r="B1122" s="153">
        <v>38.376391808549698</v>
      </c>
      <c r="C1122" s="153">
        <v>152.03850000899399</v>
      </c>
      <c r="D1122" s="153">
        <v>52.095999999999997</v>
      </c>
      <c r="E1122" s="153">
        <v>135.679</v>
      </c>
      <c r="F1122" s="153">
        <v>171.578</v>
      </c>
      <c r="G1122" s="153">
        <v>106.203</v>
      </c>
      <c r="H1122" s="153">
        <v>49.052</v>
      </c>
      <c r="I1122" s="153">
        <v>19.754999999999999</v>
      </c>
      <c r="J1122" s="153">
        <v>6.2770000000000001</v>
      </c>
    </row>
    <row r="1123" spans="1:10" x14ac:dyDescent="0.25">
      <c r="A1123" s="152" t="s">
        <v>1083</v>
      </c>
      <c r="B1123" s="153">
        <v>292.19294798335102</v>
      </c>
      <c r="C1123" s="153">
        <v>568.40648434720299</v>
      </c>
      <c r="D1123" s="153">
        <v>121.05200000000001</v>
      </c>
      <c r="E1123" s="153">
        <v>245.02799999999999</v>
      </c>
      <c r="F1123" s="153">
        <v>294.34100000000001</v>
      </c>
      <c r="G1123" s="153">
        <v>290.58</v>
      </c>
      <c r="H1123" s="153">
        <v>231.935</v>
      </c>
      <c r="I1123" s="153">
        <v>163.12</v>
      </c>
      <c r="J1123" s="153">
        <v>46.944000000000003</v>
      </c>
    </row>
    <row r="1124" spans="1:10" x14ac:dyDescent="0.25">
      <c r="A1124" s="152" t="s">
        <v>1084</v>
      </c>
      <c r="B1124" s="153">
        <v>279.31189854142099</v>
      </c>
      <c r="C1124" s="153">
        <v>559.90884486232903</v>
      </c>
      <c r="D1124" s="153">
        <v>121.05200000000001</v>
      </c>
      <c r="E1124" s="153">
        <v>245.02799999999999</v>
      </c>
      <c r="F1124" s="153">
        <v>294.34100000000001</v>
      </c>
      <c r="G1124" s="153">
        <v>290.58</v>
      </c>
      <c r="H1124" s="153">
        <v>231.935</v>
      </c>
      <c r="I1124" s="153">
        <v>163.12</v>
      </c>
      <c r="J1124" s="153">
        <v>46.944000000000003</v>
      </c>
    </row>
    <row r="1125" spans="1:10" x14ac:dyDescent="0.25">
      <c r="A1125" s="152" t="s">
        <v>1085</v>
      </c>
      <c r="B1125" s="153">
        <v>263.88519340408499</v>
      </c>
      <c r="C1125" s="153">
        <v>551.47656663451903</v>
      </c>
      <c r="D1125" s="153">
        <v>118.44499999999999</v>
      </c>
      <c r="E1125" s="153">
        <v>239.751</v>
      </c>
      <c r="F1125" s="153">
        <v>288.00200000000001</v>
      </c>
      <c r="G1125" s="153">
        <v>284.322</v>
      </c>
      <c r="H1125" s="153">
        <v>226.94</v>
      </c>
      <c r="I1125" s="153">
        <v>159.607</v>
      </c>
      <c r="J1125" s="153">
        <v>45.933</v>
      </c>
    </row>
    <row r="1126" spans="1:10" x14ac:dyDescent="0.25">
      <c r="A1126" s="152" t="s">
        <v>1086</v>
      </c>
      <c r="B1126" s="153">
        <v>239.473737245329</v>
      </c>
      <c r="C1126" s="153">
        <v>543.11239352801499</v>
      </c>
      <c r="D1126" s="153">
        <v>116.429</v>
      </c>
      <c r="E1126" s="153">
        <v>235.67</v>
      </c>
      <c r="F1126" s="153">
        <v>283.10000000000002</v>
      </c>
      <c r="G1126" s="153">
        <v>279.48200000000003</v>
      </c>
      <c r="H1126" s="153">
        <v>223.077</v>
      </c>
      <c r="I1126" s="153">
        <v>156.89099999999999</v>
      </c>
      <c r="J1126" s="153">
        <v>45.151000000000003</v>
      </c>
    </row>
    <row r="1127" spans="1:10" x14ac:dyDescent="0.25">
      <c r="A1127" s="152" t="s">
        <v>1087</v>
      </c>
      <c r="B1127" s="153">
        <v>209.894324550542</v>
      </c>
      <c r="C1127" s="153">
        <v>534.81888355080696</v>
      </c>
      <c r="D1127" s="153">
        <v>115.056</v>
      </c>
      <c r="E1127" s="153">
        <v>232.89099999999999</v>
      </c>
      <c r="F1127" s="153">
        <v>279.76100000000002</v>
      </c>
      <c r="G1127" s="153">
        <v>276.18700000000001</v>
      </c>
      <c r="H1127" s="153">
        <v>220.446</v>
      </c>
      <c r="I1127" s="153">
        <v>155.04</v>
      </c>
      <c r="J1127" s="153">
        <v>44.619</v>
      </c>
    </row>
    <row r="1128" spans="1:10" x14ac:dyDescent="0.25">
      <c r="A1128" s="152" t="s">
        <v>1088</v>
      </c>
      <c r="B1128" s="153">
        <v>188.57510955156499</v>
      </c>
      <c r="C1128" s="153">
        <v>526.59841363446799</v>
      </c>
      <c r="D1128" s="153">
        <v>115.056</v>
      </c>
      <c r="E1128" s="153">
        <v>232.89099999999999</v>
      </c>
      <c r="F1128" s="153">
        <v>279.76100000000002</v>
      </c>
      <c r="G1128" s="153">
        <v>276.18700000000001</v>
      </c>
      <c r="H1128" s="153">
        <v>220.446</v>
      </c>
      <c r="I1128" s="153">
        <v>155.04</v>
      </c>
      <c r="J1128" s="153">
        <v>44.619</v>
      </c>
    </row>
    <row r="1129" spans="1:10" x14ac:dyDescent="0.25">
      <c r="A1129" s="152" t="s">
        <v>1089</v>
      </c>
      <c r="B1129" s="153">
        <v>175.21839265123199</v>
      </c>
      <c r="C1129" s="153">
        <v>518.45318368577296</v>
      </c>
      <c r="D1129" s="153">
        <v>116.446</v>
      </c>
      <c r="E1129" s="153">
        <v>235.70599999999999</v>
      </c>
      <c r="F1129" s="153">
        <v>283.142</v>
      </c>
      <c r="G1129" s="153">
        <v>279.524</v>
      </c>
      <c r="H1129" s="153">
        <v>223.11</v>
      </c>
      <c r="I1129" s="153">
        <v>156.91399999999999</v>
      </c>
      <c r="J1129" s="153">
        <v>45.158000000000001</v>
      </c>
    </row>
    <row r="1130" spans="1:10" x14ac:dyDescent="0.25">
      <c r="A1130" s="152" t="s">
        <v>1090</v>
      </c>
      <c r="B1130" s="153">
        <v>155.69586489619499</v>
      </c>
      <c r="C1130" s="153">
        <v>476.11898153156699</v>
      </c>
      <c r="D1130" s="153">
        <v>113.364</v>
      </c>
      <c r="E1130" s="153">
        <v>240.71100000000001</v>
      </c>
      <c r="F1130" s="153">
        <v>281.51600000000002</v>
      </c>
      <c r="G1130" s="153">
        <v>270.51400000000001</v>
      </c>
      <c r="H1130" s="153">
        <v>215.77799999999999</v>
      </c>
      <c r="I1130" s="153">
        <v>138.06299999999999</v>
      </c>
      <c r="J1130" s="153">
        <v>42.054000000000002</v>
      </c>
    </row>
    <row r="1131" spans="1:10" x14ac:dyDescent="0.25">
      <c r="A1131" s="152" t="s">
        <v>1091</v>
      </c>
      <c r="B1131" s="153">
        <v>130.147157865943</v>
      </c>
      <c r="C1131" s="153">
        <v>419.34581905252202</v>
      </c>
      <c r="D1131" s="153">
        <v>108.178</v>
      </c>
      <c r="E1131" s="153">
        <v>240.374</v>
      </c>
      <c r="F1131" s="153">
        <v>274.21300000000002</v>
      </c>
      <c r="G1131" s="153">
        <v>256.60599999999999</v>
      </c>
      <c r="H1131" s="153">
        <v>204.55</v>
      </c>
      <c r="I1131" s="153">
        <v>117.77500000000001</v>
      </c>
      <c r="J1131" s="153">
        <v>38.304000000000002</v>
      </c>
    </row>
    <row r="1132" spans="1:10" x14ac:dyDescent="0.25">
      <c r="A1132" s="152" t="s">
        <v>1092</v>
      </c>
      <c r="B1132" s="153">
        <v>101.951447904592</v>
      </c>
      <c r="C1132" s="153">
        <v>356.56671906519199</v>
      </c>
      <c r="D1132" s="153">
        <v>97.91</v>
      </c>
      <c r="E1132" s="153">
        <v>227.17</v>
      </c>
      <c r="F1132" s="153">
        <v>253.17599999999999</v>
      </c>
      <c r="G1132" s="153">
        <v>230.83199999999999</v>
      </c>
      <c r="H1132" s="153">
        <v>183.88200000000001</v>
      </c>
      <c r="I1132" s="153">
        <v>94.001000000000005</v>
      </c>
      <c r="J1132" s="153">
        <v>33.029000000000003</v>
      </c>
    </row>
    <row r="1133" spans="1:10" x14ac:dyDescent="0.25">
      <c r="A1133" s="152" t="s">
        <v>1093</v>
      </c>
      <c r="B1133" s="153">
        <v>83.798109433621903</v>
      </c>
      <c r="C1133" s="153">
        <v>319.69938582924101</v>
      </c>
      <c r="D1133" s="153">
        <v>82.385000000000005</v>
      </c>
      <c r="E1133" s="153">
        <v>213.05799999999999</v>
      </c>
      <c r="F1133" s="153">
        <v>238.81299999999999</v>
      </c>
      <c r="G1133" s="153">
        <v>217.40199999999999</v>
      </c>
      <c r="H1133" s="153">
        <v>162.88399999999999</v>
      </c>
      <c r="I1133" s="153">
        <v>79.712999999999994</v>
      </c>
      <c r="J1133" s="153">
        <v>25.745000000000001</v>
      </c>
    </row>
    <row r="1134" spans="1:10" x14ac:dyDescent="0.25">
      <c r="A1134" s="152" t="s">
        <v>1094</v>
      </c>
      <c r="B1134" s="153">
        <v>71.685491611404998</v>
      </c>
      <c r="C1134" s="153">
        <v>280.81644362953602</v>
      </c>
      <c r="D1134" s="153">
        <v>76.078999999999994</v>
      </c>
      <c r="E1134" s="153">
        <v>205.208</v>
      </c>
      <c r="F1134" s="153">
        <v>231.24199999999999</v>
      </c>
      <c r="G1134" s="153">
        <v>210.21899999999999</v>
      </c>
      <c r="H1134" s="153">
        <v>148.155</v>
      </c>
      <c r="I1134" s="153">
        <v>69.072000000000003</v>
      </c>
      <c r="J1134" s="153">
        <v>20.024999999999999</v>
      </c>
    </row>
    <row r="1135" spans="1:10" x14ac:dyDescent="0.25">
      <c r="A1135" s="152" t="s">
        <v>1095</v>
      </c>
      <c r="B1135" s="153">
        <v>59.792142582469999</v>
      </c>
      <c r="C1135" s="153">
        <v>238.11686162240201</v>
      </c>
      <c r="D1135" s="153">
        <v>61.01</v>
      </c>
      <c r="E1135" s="153">
        <v>194.12799999999999</v>
      </c>
      <c r="F1135" s="153">
        <v>219.851</v>
      </c>
      <c r="G1135" s="153">
        <v>199.601</v>
      </c>
      <c r="H1135" s="153">
        <v>132.31700000000001</v>
      </c>
      <c r="I1135" s="153">
        <v>58.432000000000002</v>
      </c>
      <c r="J1135" s="153">
        <v>14.661</v>
      </c>
    </row>
    <row r="1136" spans="1:10" x14ac:dyDescent="0.25">
      <c r="A1136" s="152" t="s">
        <v>1096</v>
      </c>
      <c r="B1136" s="153">
        <v>47.505253999100397</v>
      </c>
      <c r="C1136" s="153">
        <v>212.366478920215</v>
      </c>
      <c r="D1136" s="153">
        <v>47.662999999999997</v>
      </c>
      <c r="E1136" s="153">
        <v>184.67</v>
      </c>
      <c r="F1136" s="153">
        <v>212.072</v>
      </c>
      <c r="G1136" s="153">
        <v>192.43899999999999</v>
      </c>
      <c r="H1136" s="153">
        <v>113.776</v>
      </c>
      <c r="I1136" s="153">
        <v>45.393000000000001</v>
      </c>
      <c r="J1136" s="153">
        <v>8.9670000000000005</v>
      </c>
    </row>
    <row r="1137" spans="1:10" x14ac:dyDescent="0.25">
      <c r="A1137" s="152" t="s">
        <v>1097</v>
      </c>
      <c r="B1137" s="153">
        <v>37.986337858319501</v>
      </c>
      <c r="C1137" s="153">
        <v>188.23021740262899</v>
      </c>
      <c r="D1137" s="153">
        <v>40.537999999999997</v>
      </c>
      <c r="E1137" s="153">
        <v>171.73400000000001</v>
      </c>
      <c r="F1137" s="153">
        <v>199.17099999999999</v>
      </c>
      <c r="G1137" s="153">
        <v>180.946</v>
      </c>
      <c r="H1137" s="153">
        <v>101.578</v>
      </c>
      <c r="I1137" s="153">
        <v>38.570999999999998</v>
      </c>
      <c r="J1137" s="153">
        <v>6.8019999999999996</v>
      </c>
    </row>
    <row r="1138" spans="1:10" x14ac:dyDescent="0.25">
      <c r="A1138" s="152" t="s">
        <v>1098</v>
      </c>
      <c r="B1138" s="153">
        <v>29.995061366957302</v>
      </c>
      <c r="C1138" s="153">
        <v>167.759911133662</v>
      </c>
      <c r="D1138" s="153">
        <v>34.728999999999999</v>
      </c>
      <c r="E1138" s="153">
        <v>159.90799999999999</v>
      </c>
      <c r="F1138" s="153">
        <v>187.67099999999999</v>
      </c>
      <c r="G1138" s="153">
        <v>170.84</v>
      </c>
      <c r="H1138" s="153">
        <v>91.405000000000001</v>
      </c>
      <c r="I1138" s="153">
        <v>33.063000000000002</v>
      </c>
      <c r="J1138" s="153">
        <v>5.2240000000000002</v>
      </c>
    </row>
    <row r="1139" spans="1:10" x14ac:dyDescent="0.25">
      <c r="A1139" s="152" t="s">
        <v>1099</v>
      </c>
      <c r="B1139" s="153">
        <v>24.628270185981599</v>
      </c>
      <c r="C1139" s="153">
        <v>150.626314330556</v>
      </c>
      <c r="D1139" s="153">
        <v>30.047000000000001</v>
      </c>
      <c r="E1139" s="153">
        <v>149.45599999999999</v>
      </c>
      <c r="F1139" s="153">
        <v>177.81800000000001</v>
      </c>
      <c r="G1139" s="153">
        <v>162.363</v>
      </c>
      <c r="H1139" s="153">
        <v>83.1</v>
      </c>
      <c r="I1139" s="153">
        <v>28.661999999999999</v>
      </c>
      <c r="J1139" s="153">
        <v>4.0739999999999998</v>
      </c>
    </row>
    <row r="1140" spans="1:10" x14ac:dyDescent="0.25">
      <c r="A1140" s="152" t="s">
        <v>1100</v>
      </c>
      <c r="B1140" s="153">
        <v>20.452532319816299</v>
      </c>
      <c r="C1140" s="153">
        <v>135.74841204896001</v>
      </c>
      <c r="D1140" s="153">
        <v>26.279</v>
      </c>
      <c r="E1140" s="153">
        <v>140.32499999999999</v>
      </c>
      <c r="F1140" s="153">
        <v>169.58500000000001</v>
      </c>
      <c r="G1140" s="153">
        <v>155.46199999999999</v>
      </c>
      <c r="H1140" s="153">
        <v>76.403999999999996</v>
      </c>
      <c r="I1140" s="153">
        <v>25.152000000000001</v>
      </c>
      <c r="J1140" s="153">
        <v>3.2330000000000001</v>
      </c>
    </row>
    <row r="1141" spans="1:10" x14ac:dyDescent="0.25">
      <c r="A1141" s="152" t="s">
        <v>1101</v>
      </c>
      <c r="B1141" s="153">
        <v>17.098209758071899</v>
      </c>
      <c r="C1141" s="153">
        <v>122.49713573507201</v>
      </c>
      <c r="D1141" s="153">
        <v>23.166</v>
      </c>
      <c r="E1141" s="153">
        <v>132.00899999999999</v>
      </c>
      <c r="F1141" s="153">
        <v>162.36799999999999</v>
      </c>
      <c r="G1141" s="153">
        <v>149.56399999999999</v>
      </c>
      <c r="H1141" s="153">
        <v>70.849999999999994</v>
      </c>
      <c r="I1141" s="153">
        <v>22.283000000000001</v>
      </c>
      <c r="J1141" s="153">
        <v>2.6</v>
      </c>
    </row>
    <row r="1142" spans="1:10" x14ac:dyDescent="0.25">
      <c r="A1142" s="152" t="s">
        <v>1102</v>
      </c>
      <c r="B1142" s="153">
        <v>14.784674909798699</v>
      </c>
      <c r="C1142" s="153">
        <v>113.625051289897</v>
      </c>
      <c r="D1142" s="153">
        <v>20.591000000000001</v>
      </c>
      <c r="E1142" s="153">
        <v>124.455</v>
      </c>
      <c r="F1142" s="153">
        <v>156.12299999999999</v>
      </c>
      <c r="G1142" s="153">
        <v>144.624</v>
      </c>
      <c r="H1142" s="153">
        <v>66.287000000000006</v>
      </c>
      <c r="I1142" s="153">
        <v>19.939</v>
      </c>
      <c r="J1142" s="153">
        <v>2.121</v>
      </c>
    </row>
    <row r="1143" spans="1:10" x14ac:dyDescent="0.25">
      <c r="A1143" s="152" t="s">
        <v>1103</v>
      </c>
      <c r="B1143" s="153">
        <v>111.910887841904</v>
      </c>
      <c r="C1143" s="153">
        <v>151.74031943323499</v>
      </c>
      <c r="D1143" s="153">
        <v>21.556000000000001</v>
      </c>
      <c r="E1143" s="153">
        <v>127.496</v>
      </c>
      <c r="F1143" s="153">
        <v>117.43899999999999</v>
      </c>
      <c r="G1143" s="153">
        <v>80.831999999999994</v>
      </c>
      <c r="H1143" s="153">
        <v>48.991999999999997</v>
      </c>
      <c r="I1143" s="153">
        <v>14.696</v>
      </c>
      <c r="J1143" s="153">
        <v>0.98899999999999999</v>
      </c>
    </row>
    <row r="1144" spans="1:10" x14ac:dyDescent="0.25">
      <c r="A1144" s="152" t="s">
        <v>1104</v>
      </c>
      <c r="B1144" s="153">
        <v>62.177462975138901</v>
      </c>
      <c r="C1144" s="153">
        <v>125.507467146237</v>
      </c>
      <c r="D1144" s="153">
        <v>21.420999999999999</v>
      </c>
      <c r="E1144" s="153">
        <v>127.934</v>
      </c>
      <c r="F1144" s="153">
        <v>117.383</v>
      </c>
      <c r="G1144" s="153">
        <v>74.144000000000005</v>
      </c>
      <c r="H1144" s="153">
        <v>44.469000000000001</v>
      </c>
      <c r="I1144" s="153">
        <v>11.797000000000001</v>
      </c>
      <c r="J1144" s="153">
        <v>0.85199999999999998</v>
      </c>
    </row>
    <row r="1145" spans="1:10" x14ac:dyDescent="0.25">
      <c r="A1145" s="152" t="s">
        <v>1105</v>
      </c>
      <c r="B1145" s="153">
        <v>38.628238630966599</v>
      </c>
      <c r="C1145" s="153">
        <v>109.865320159418</v>
      </c>
      <c r="D1145" s="153">
        <v>21.452999999999999</v>
      </c>
      <c r="E1145" s="153">
        <v>129.733</v>
      </c>
      <c r="F1145" s="153">
        <v>119.008</v>
      </c>
      <c r="G1145" s="153">
        <v>70.986000000000004</v>
      </c>
      <c r="H1145" s="153">
        <v>35.070999999999998</v>
      </c>
      <c r="I1145" s="153">
        <v>11.026999999999999</v>
      </c>
      <c r="J1145" s="153">
        <v>0.72199999999999998</v>
      </c>
    </row>
    <row r="1146" spans="1:10" x14ac:dyDescent="0.25">
      <c r="A1146" s="152" t="s">
        <v>1106</v>
      </c>
      <c r="B1146" s="153">
        <v>28.076263753932199</v>
      </c>
      <c r="C1146" s="153">
        <v>102.839953382375</v>
      </c>
      <c r="D1146" s="153">
        <v>26.263999999999999</v>
      </c>
      <c r="E1146" s="153">
        <v>143.16999999999999</v>
      </c>
      <c r="F1146" s="153">
        <v>124.02800000000001</v>
      </c>
      <c r="G1146" s="153">
        <v>71.718000000000004</v>
      </c>
      <c r="H1146" s="153">
        <v>30.065000000000001</v>
      </c>
      <c r="I1146" s="153">
        <v>8.173</v>
      </c>
      <c r="J1146" s="153">
        <v>0.58199999999999996</v>
      </c>
    </row>
    <row r="1147" spans="1:10" x14ac:dyDescent="0.25">
      <c r="A1147" s="152" t="s">
        <v>1107</v>
      </c>
      <c r="B1147" s="153">
        <v>25.6409629418172</v>
      </c>
      <c r="C1147" s="153">
        <v>105.320232092327</v>
      </c>
      <c r="D1147" s="153">
        <v>33.618000000000002</v>
      </c>
      <c r="E1147" s="153">
        <v>164.62299999999999</v>
      </c>
      <c r="F1147" s="153">
        <v>125.462</v>
      </c>
      <c r="G1147" s="153">
        <v>68.546999999999997</v>
      </c>
      <c r="H1147" s="153">
        <v>30.585999999999999</v>
      </c>
      <c r="I1147" s="153">
        <v>6.73</v>
      </c>
      <c r="J1147" s="153">
        <v>0.434</v>
      </c>
    </row>
    <row r="1148" spans="1:10" x14ac:dyDescent="0.25">
      <c r="A1148" s="152" t="s">
        <v>1108</v>
      </c>
      <c r="B1148" s="153">
        <v>26.389384665347102</v>
      </c>
      <c r="C1148" s="153">
        <v>111.925303425606</v>
      </c>
      <c r="D1148" s="153">
        <v>39.886000000000003</v>
      </c>
      <c r="E1148" s="153">
        <v>168.273</v>
      </c>
      <c r="F1148" s="153">
        <v>114.86499999999999</v>
      </c>
      <c r="G1148" s="153">
        <v>58.344000000000001</v>
      </c>
      <c r="H1148" s="153">
        <v>24.555</v>
      </c>
      <c r="I1148" s="153">
        <v>5.7640000000000002</v>
      </c>
      <c r="J1148" s="153">
        <v>0.313</v>
      </c>
    </row>
    <row r="1149" spans="1:10" x14ac:dyDescent="0.25">
      <c r="A1149" s="152" t="s">
        <v>1109</v>
      </c>
      <c r="B1149" s="153">
        <v>25.042709799013402</v>
      </c>
      <c r="C1149" s="153">
        <v>113.75021121571</v>
      </c>
      <c r="D1149" s="153">
        <v>41.326999999999998</v>
      </c>
      <c r="E1149" s="153">
        <v>174.12899999999999</v>
      </c>
      <c r="F1149" s="153">
        <v>115.893</v>
      </c>
      <c r="G1149" s="153">
        <v>57.917999999999999</v>
      </c>
      <c r="H1149" s="153">
        <v>23.850999999999999</v>
      </c>
      <c r="I1149" s="153">
        <v>4.6520000000000001</v>
      </c>
      <c r="J1149" s="153">
        <v>0.23</v>
      </c>
    </row>
    <row r="1150" spans="1:10" x14ac:dyDescent="0.25">
      <c r="A1150" s="152" t="s">
        <v>1110</v>
      </c>
      <c r="B1150" s="153">
        <v>22.038119992237998</v>
      </c>
      <c r="C1150" s="153">
        <v>105.248631008923</v>
      </c>
      <c r="D1150" s="153">
        <v>44.517000000000003</v>
      </c>
      <c r="E1150" s="153">
        <v>179.29300000000001</v>
      </c>
      <c r="F1150" s="153">
        <v>122.744</v>
      </c>
      <c r="G1150" s="153">
        <v>61.975999999999999</v>
      </c>
      <c r="H1150" s="153">
        <v>25.852</v>
      </c>
      <c r="I1150" s="153">
        <v>5.2460000000000004</v>
      </c>
      <c r="J1150" s="153">
        <v>0.17199999999999999</v>
      </c>
    </row>
    <row r="1151" spans="1:10" x14ac:dyDescent="0.25">
      <c r="A1151" s="152" t="s">
        <v>1111</v>
      </c>
      <c r="B1151" s="153">
        <v>19.840324988748701</v>
      </c>
      <c r="C1151" s="153">
        <v>123.79813702595401</v>
      </c>
      <c r="D1151" s="153">
        <v>47.088999999999999</v>
      </c>
      <c r="E1151" s="153">
        <v>133.12299999999999</v>
      </c>
      <c r="F1151" s="153">
        <v>83.566000000000003</v>
      </c>
      <c r="G1151" s="153">
        <v>40.847999999999999</v>
      </c>
      <c r="H1151" s="153">
        <v>16.986000000000001</v>
      </c>
      <c r="I1151" s="153">
        <v>3.6480000000000001</v>
      </c>
      <c r="J1151" s="153">
        <v>0.14000000000000001</v>
      </c>
    </row>
    <row r="1152" spans="1:10" x14ac:dyDescent="0.25">
      <c r="A1152" s="152" t="s">
        <v>1112</v>
      </c>
      <c r="B1152" s="153">
        <v>14.939501790629899</v>
      </c>
      <c r="C1152" s="153">
        <v>120.930933754192</v>
      </c>
      <c r="D1152" s="153">
        <v>30.367999999999999</v>
      </c>
      <c r="E1152" s="153">
        <v>92.849000000000004</v>
      </c>
      <c r="F1152" s="153">
        <v>80.623999999999995</v>
      </c>
      <c r="G1152" s="153">
        <v>41.963000000000001</v>
      </c>
      <c r="H1152" s="153">
        <v>16.454000000000001</v>
      </c>
      <c r="I1152" s="153">
        <v>3.798</v>
      </c>
      <c r="J1152" s="153">
        <v>0.14399999999999999</v>
      </c>
    </row>
    <row r="1153" spans="1:10" x14ac:dyDescent="0.25">
      <c r="A1153" s="152" t="s">
        <v>1113</v>
      </c>
      <c r="B1153" s="153">
        <v>9.2161851321038704</v>
      </c>
      <c r="C1153" s="153">
        <v>111.23019253285899</v>
      </c>
      <c r="D1153" s="153">
        <v>23.518999999999998</v>
      </c>
      <c r="E1153" s="153">
        <v>78.322999999999993</v>
      </c>
      <c r="F1153" s="153">
        <v>87.683999999999997</v>
      </c>
      <c r="G1153" s="153">
        <v>58.447000000000003</v>
      </c>
      <c r="H1153" s="153">
        <v>25.256</v>
      </c>
      <c r="I1153" s="153">
        <v>4.7709999999999999</v>
      </c>
      <c r="J1153" s="153">
        <v>0.2</v>
      </c>
    </row>
    <row r="1154" spans="1:10" x14ac:dyDescent="0.25">
      <c r="A1154" s="152" t="s">
        <v>1114</v>
      </c>
      <c r="B1154" s="153">
        <v>6.0421090271207696</v>
      </c>
      <c r="C1154" s="153">
        <v>90.031370404056503</v>
      </c>
      <c r="D1154" s="153">
        <v>22.562999999999999</v>
      </c>
      <c r="E1154" s="153">
        <v>72.472999999999999</v>
      </c>
      <c r="F1154" s="153">
        <v>107.562</v>
      </c>
      <c r="G1154" s="153">
        <v>81.287999999999997</v>
      </c>
      <c r="H1154" s="153">
        <v>40.134</v>
      </c>
      <c r="I1154" s="153">
        <v>8.0839999999999996</v>
      </c>
      <c r="J1154" s="153">
        <v>0.29599999999999999</v>
      </c>
    </row>
    <row r="1155" spans="1:10" x14ac:dyDescent="0.25">
      <c r="A1155" s="152" t="s">
        <v>1115</v>
      </c>
      <c r="B1155" s="153">
        <v>4.3199398498080503</v>
      </c>
      <c r="C1155" s="153">
        <v>68.393185168997107</v>
      </c>
      <c r="D1155" s="153">
        <v>16.131</v>
      </c>
      <c r="E1155" s="153">
        <v>57.942999999999998</v>
      </c>
      <c r="F1155" s="153">
        <v>99.647999999999996</v>
      </c>
      <c r="G1155" s="153">
        <v>87.028999999999996</v>
      </c>
      <c r="H1155" s="153">
        <v>46.579000000000001</v>
      </c>
      <c r="I1155" s="153">
        <v>10.464</v>
      </c>
      <c r="J1155" s="153">
        <v>0.36599999999999999</v>
      </c>
    </row>
    <row r="1156" spans="1:10" x14ac:dyDescent="0.25">
      <c r="A1156" s="152" t="s">
        <v>1116</v>
      </c>
      <c r="B1156" s="153">
        <v>3.9220715337558998</v>
      </c>
      <c r="C1156" s="153">
        <v>65.214125847227194</v>
      </c>
      <c r="D1156" s="153">
        <v>9.9730000000000008</v>
      </c>
      <c r="E1156" s="153">
        <v>38.734999999999999</v>
      </c>
      <c r="F1156" s="153">
        <v>97.206999999999994</v>
      </c>
      <c r="G1156" s="153">
        <v>104.286</v>
      </c>
      <c r="H1156" s="153">
        <v>64.061999999999998</v>
      </c>
      <c r="I1156" s="153">
        <v>16.427</v>
      </c>
      <c r="J1156" s="153">
        <v>0.43</v>
      </c>
    </row>
    <row r="1157" spans="1:10" x14ac:dyDescent="0.25">
      <c r="A1157" s="152" t="s">
        <v>1117</v>
      </c>
      <c r="B1157" s="153">
        <v>3.6780602284193198</v>
      </c>
      <c r="C1157" s="153">
        <v>61.565463942476597</v>
      </c>
      <c r="D1157" s="153">
        <v>8.4079999999999995</v>
      </c>
      <c r="E1157" s="153">
        <v>34.5</v>
      </c>
      <c r="F1157" s="153">
        <v>97.869</v>
      </c>
      <c r="G1157" s="153">
        <v>111.441</v>
      </c>
      <c r="H1157" s="153">
        <v>70.045000000000002</v>
      </c>
      <c r="I1157" s="153">
        <v>18.367000000000001</v>
      </c>
      <c r="J1157" s="153">
        <v>0.45</v>
      </c>
    </row>
    <row r="1158" spans="1:10" x14ac:dyDescent="0.25">
      <c r="A1158" s="152" t="s">
        <v>1118</v>
      </c>
      <c r="B1158" s="153">
        <v>3.4339507082227199</v>
      </c>
      <c r="C1158" s="153">
        <v>57.849740471188497</v>
      </c>
      <c r="D1158" s="153">
        <v>7.6289999999999996</v>
      </c>
      <c r="E1158" s="153">
        <v>32.491999999999997</v>
      </c>
      <c r="F1158" s="153">
        <v>99.3</v>
      </c>
      <c r="G1158" s="153">
        <v>116.54300000000001</v>
      </c>
      <c r="H1158" s="153">
        <v>72.974999999999994</v>
      </c>
      <c r="I1158" s="153">
        <v>18.954000000000001</v>
      </c>
      <c r="J1158" s="153">
        <v>0.46700000000000003</v>
      </c>
    </row>
    <row r="1159" spans="1:10" x14ac:dyDescent="0.25">
      <c r="A1159" s="152" t="s">
        <v>1119</v>
      </c>
      <c r="B1159" s="153">
        <v>3.24383818620178</v>
      </c>
      <c r="C1159" s="153">
        <v>54.5536530642486</v>
      </c>
      <c r="D1159" s="153">
        <v>7.7149999999999999</v>
      </c>
      <c r="E1159" s="153">
        <v>32.854999999999997</v>
      </c>
      <c r="F1159" s="153">
        <v>100.414</v>
      </c>
      <c r="G1159" s="153">
        <v>119.508</v>
      </c>
      <c r="H1159" s="153">
        <v>73.789000000000001</v>
      </c>
      <c r="I1159" s="153">
        <v>19.167999999999999</v>
      </c>
      <c r="J1159" s="153">
        <v>0.47099999999999997</v>
      </c>
    </row>
    <row r="1160" spans="1:10" x14ac:dyDescent="0.25">
      <c r="A1160" s="152" t="s">
        <v>1120</v>
      </c>
      <c r="B1160" s="153">
        <v>3.0581299157604902</v>
      </c>
      <c r="C1160" s="153">
        <v>51.2656004856061</v>
      </c>
      <c r="D1160" s="153">
        <v>7.8</v>
      </c>
      <c r="E1160" s="153">
        <v>33.219000000000001</v>
      </c>
      <c r="F1160" s="153">
        <v>101.53100000000001</v>
      </c>
      <c r="G1160" s="153">
        <v>121.102</v>
      </c>
      <c r="H1160" s="153">
        <v>74.61</v>
      </c>
      <c r="I1160" s="153">
        <v>19.382000000000001</v>
      </c>
      <c r="J1160" s="153">
        <v>0.47599999999999998</v>
      </c>
    </row>
    <row r="1161" spans="1:10" x14ac:dyDescent="0.25">
      <c r="A1161" s="152" t="s">
        <v>1121</v>
      </c>
      <c r="B1161" s="153">
        <v>2.8976012773313</v>
      </c>
      <c r="C1161" s="153">
        <v>48.185590244452698</v>
      </c>
      <c r="D1161" s="153">
        <v>7.883</v>
      </c>
      <c r="E1161" s="153">
        <v>33.570999999999998</v>
      </c>
      <c r="F1161" s="153">
        <v>102.608</v>
      </c>
      <c r="G1161" s="153">
        <v>122.387</v>
      </c>
      <c r="H1161" s="153">
        <v>75.403000000000006</v>
      </c>
      <c r="I1161" s="153">
        <v>19.587</v>
      </c>
      <c r="J1161" s="153">
        <v>0.48099999999999998</v>
      </c>
    </row>
    <row r="1162" spans="1:10" x14ac:dyDescent="0.25">
      <c r="A1162" s="152" t="s">
        <v>1122</v>
      </c>
      <c r="B1162" s="153">
        <v>2.7320300577866599</v>
      </c>
      <c r="C1162" s="153">
        <v>45.049028418621603</v>
      </c>
      <c r="D1162" s="153">
        <v>7.9420000000000002</v>
      </c>
      <c r="E1162" s="153">
        <v>33.826000000000001</v>
      </c>
      <c r="F1162" s="153">
        <v>103.38500000000001</v>
      </c>
      <c r="G1162" s="153">
        <v>123.313</v>
      </c>
      <c r="H1162" s="153">
        <v>75.974000000000004</v>
      </c>
      <c r="I1162" s="153">
        <v>19.734999999999999</v>
      </c>
      <c r="J1162" s="153">
        <v>0.48499999999999999</v>
      </c>
    </row>
    <row r="1163" spans="1:10" x14ac:dyDescent="0.25">
      <c r="A1163" s="152" t="s">
        <v>1123</v>
      </c>
      <c r="B1163" s="153">
        <v>333.57295745724798</v>
      </c>
      <c r="C1163" s="153">
        <v>493.17219006686599</v>
      </c>
      <c r="D1163" s="153">
        <v>120.449</v>
      </c>
      <c r="E1163" s="153">
        <v>289.65199999999999</v>
      </c>
      <c r="F1163" s="153">
        <v>292.52</v>
      </c>
      <c r="G1163" s="153">
        <v>285.35000000000002</v>
      </c>
      <c r="H1163" s="153">
        <v>233.72900000000001</v>
      </c>
      <c r="I1163" s="153">
        <v>140.524</v>
      </c>
      <c r="J1163" s="153">
        <v>71.695999999999998</v>
      </c>
    </row>
    <row r="1164" spans="1:10" x14ac:dyDescent="0.25">
      <c r="A1164" s="152" t="s">
        <v>1124</v>
      </c>
      <c r="B1164" s="153">
        <v>305.10124409847901</v>
      </c>
      <c r="C1164" s="153">
        <v>462.14447394498899</v>
      </c>
      <c r="D1164" s="153">
        <v>115.959</v>
      </c>
      <c r="E1164" s="153">
        <v>278.85300000000001</v>
      </c>
      <c r="F1164" s="153">
        <v>281.613</v>
      </c>
      <c r="G1164" s="153">
        <v>274.71199999999999</v>
      </c>
      <c r="H1164" s="153">
        <v>225.01499999999999</v>
      </c>
      <c r="I1164" s="153">
        <v>135.285</v>
      </c>
      <c r="J1164" s="153">
        <v>69.022999999999996</v>
      </c>
    </row>
    <row r="1165" spans="1:10" x14ac:dyDescent="0.25">
      <c r="A1165" s="152" t="s">
        <v>1125</v>
      </c>
      <c r="B1165" s="153">
        <v>270.095319567817</v>
      </c>
      <c r="C1165" s="153">
        <v>422.723457396681</v>
      </c>
      <c r="D1165" s="153">
        <v>115.873</v>
      </c>
      <c r="E1165" s="153">
        <v>278.64699999999999</v>
      </c>
      <c r="F1165" s="153">
        <v>281.40600000000001</v>
      </c>
      <c r="G1165" s="153">
        <v>274.50799999999998</v>
      </c>
      <c r="H1165" s="153">
        <v>224.84899999999999</v>
      </c>
      <c r="I1165" s="153">
        <v>135.185</v>
      </c>
      <c r="J1165" s="153">
        <v>68.971999999999994</v>
      </c>
    </row>
    <row r="1166" spans="1:10" x14ac:dyDescent="0.25">
      <c r="A1166" s="152" t="s">
        <v>1126</v>
      </c>
      <c r="B1166" s="153">
        <v>250.008663782193</v>
      </c>
      <c r="C1166" s="153">
        <v>400.31099837988</v>
      </c>
      <c r="D1166" s="153">
        <v>115.401</v>
      </c>
      <c r="E1166" s="153">
        <v>277.512</v>
      </c>
      <c r="F1166" s="153">
        <v>280.25900000000001</v>
      </c>
      <c r="G1166" s="153">
        <v>273.39</v>
      </c>
      <c r="H1166" s="153">
        <v>223.93299999999999</v>
      </c>
      <c r="I1166" s="153">
        <v>134.63399999999999</v>
      </c>
      <c r="J1166" s="153">
        <v>68.691000000000003</v>
      </c>
    </row>
    <row r="1167" spans="1:10" x14ac:dyDescent="0.25">
      <c r="A1167" s="152" t="s">
        <v>1127</v>
      </c>
      <c r="B1167" s="153">
        <v>237.23334260709001</v>
      </c>
      <c r="C1167" s="153">
        <v>385.71003681966101</v>
      </c>
      <c r="D1167" s="153">
        <v>119.34399999999999</v>
      </c>
      <c r="E1167" s="153">
        <v>286.99299999999999</v>
      </c>
      <c r="F1167" s="153">
        <v>289.83499999999998</v>
      </c>
      <c r="G1167" s="153">
        <v>282.73200000000003</v>
      </c>
      <c r="H1167" s="153">
        <v>231.584</v>
      </c>
      <c r="I1167" s="153">
        <v>139.23400000000001</v>
      </c>
      <c r="J1167" s="153">
        <v>71.037999999999997</v>
      </c>
    </row>
    <row r="1168" spans="1:10" x14ac:dyDescent="0.25">
      <c r="A1168" s="152" t="s">
        <v>1128</v>
      </c>
      <c r="B1168" s="153">
        <v>230.54471345414001</v>
      </c>
      <c r="C1168" s="153">
        <v>377.89768118117399</v>
      </c>
      <c r="D1168" s="153">
        <v>120.688</v>
      </c>
      <c r="E1168" s="153">
        <v>290.22500000000002</v>
      </c>
      <c r="F1168" s="153">
        <v>293.09899999999999</v>
      </c>
      <c r="G1168" s="153">
        <v>285.916</v>
      </c>
      <c r="H1168" s="153">
        <v>234.19200000000001</v>
      </c>
      <c r="I1168" s="153">
        <v>140.80199999999999</v>
      </c>
      <c r="J1168" s="153">
        <v>71.837999999999994</v>
      </c>
    </row>
    <row r="1169" spans="1:10" x14ac:dyDescent="0.25">
      <c r="A1169" s="152" t="s">
        <v>1129</v>
      </c>
      <c r="B1169" s="153">
        <v>236.98791646303201</v>
      </c>
      <c r="C1169" s="153">
        <v>386.44579817533702</v>
      </c>
      <c r="D1169" s="153">
        <v>121.765</v>
      </c>
      <c r="E1169" s="153">
        <v>299.95800000000003</v>
      </c>
      <c r="F1169" s="153">
        <v>299.95800000000003</v>
      </c>
      <c r="G1169" s="153">
        <v>299.95800000000003</v>
      </c>
      <c r="H1169" s="153">
        <v>246.5</v>
      </c>
      <c r="I1169" s="153">
        <v>148.494</v>
      </c>
      <c r="J1169" s="153">
        <v>68.307000000000002</v>
      </c>
    </row>
    <row r="1170" spans="1:10" x14ac:dyDescent="0.25">
      <c r="A1170" s="152" t="s">
        <v>1130</v>
      </c>
      <c r="B1170" s="153">
        <v>212.46581843619799</v>
      </c>
      <c r="C1170" s="153">
        <v>360.401025053034</v>
      </c>
      <c r="D1170" s="153">
        <v>119.35</v>
      </c>
      <c r="E1170" s="153">
        <v>299.113</v>
      </c>
      <c r="F1170" s="153">
        <v>306.47899999999998</v>
      </c>
      <c r="G1170" s="153">
        <v>300.58600000000001</v>
      </c>
      <c r="H1170" s="153">
        <v>244.595</v>
      </c>
      <c r="I1170" s="153">
        <v>144.399</v>
      </c>
      <c r="J1170" s="153">
        <v>58.938000000000002</v>
      </c>
    </row>
    <row r="1171" spans="1:10" x14ac:dyDescent="0.25">
      <c r="A1171" s="152" t="s">
        <v>1131</v>
      </c>
      <c r="B1171" s="153">
        <v>190.561282876858</v>
      </c>
      <c r="C1171" s="153">
        <v>352.48446564814998</v>
      </c>
      <c r="D1171" s="153">
        <v>117.67400000000001</v>
      </c>
      <c r="E1171" s="153">
        <v>292.05900000000003</v>
      </c>
      <c r="F1171" s="153">
        <v>307.654</v>
      </c>
      <c r="G1171" s="153">
        <v>290.64</v>
      </c>
      <c r="H1171" s="153">
        <v>231.095</v>
      </c>
      <c r="I1171" s="153">
        <v>131.852</v>
      </c>
      <c r="J1171" s="153">
        <v>46.786000000000001</v>
      </c>
    </row>
    <row r="1172" spans="1:10" x14ac:dyDescent="0.25">
      <c r="A1172" s="152" t="s">
        <v>1132</v>
      </c>
      <c r="B1172" s="153">
        <v>155.677893512754</v>
      </c>
      <c r="C1172" s="153">
        <v>364.417090223971</v>
      </c>
      <c r="D1172" s="153">
        <v>117.536</v>
      </c>
      <c r="E1172" s="153">
        <v>287.00700000000001</v>
      </c>
      <c r="F1172" s="153">
        <v>306.14100000000002</v>
      </c>
      <c r="G1172" s="153">
        <v>282.90699999999998</v>
      </c>
      <c r="H1172" s="153">
        <v>215.93899999999999</v>
      </c>
      <c r="I1172" s="153">
        <v>118.902</v>
      </c>
      <c r="J1172" s="153">
        <v>38.268000000000001</v>
      </c>
    </row>
    <row r="1173" spans="1:10" x14ac:dyDescent="0.25">
      <c r="A1173" s="152" t="s">
        <v>1133</v>
      </c>
      <c r="B1173" s="153">
        <v>122.653948737167</v>
      </c>
      <c r="C1173" s="153">
        <v>366.28390686401502</v>
      </c>
      <c r="D1173" s="153">
        <v>105.208</v>
      </c>
      <c r="E1173" s="153">
        <v>259.26799999999997</v>
      </c>
      <c r="F1173" s="153">
        <v>277.464</v>
      </c>
      <c r="G1173" s="153">
        <v>255.369</v>
      </c>
      <c r="H1173" s="153">
        <v>192.881</v>
      </c>
      <c r="I1173" s="153">
        <v>104.129</v>
      </c>
      <c r="J1173" s="153">
        <v>31.881</v>
      </c>
    </row>
    <row r="1174" spans="1:10" x14ac:dyDescent="0.25">
      <c r="A1174" s="152" t="s">
        <v>1134</v>
      </c>
      <c r="B1174" s="153">
        <v>91.272484897484404</v>
      </c>
      <c r="C1174" s="153">
        <v>285.66765787355502</v>
      </c>
      <c r="D1174" s="153">
        <v>83.570999999999998</v>
      </c>
      <c r="E1174" s="153">
        <v>227.48500000000001</v>
      </c>
      <c r="F1174" s="153">
        <v>247.286</v>
      </c>
      <c r="G1174" s="153">
        <v>220.029</v>
      </c>
      <c r="H1174" s="153">
        <v>158.59299999999999</v>
      </c>
      <c r="I1174" s="153">
        <v>83.528999999999996</v>
      </c>
      <c r="J1174" s="153">
        <v>31.106999999999999</v>
      </c>
    </row>
    <row r="1175" spans="1:10" x14ac:dyDescent="0.25">
      <c r="A1175" s="152" t="s">
        <v>1135</v>
      </c>
      <c r="B1175" s="153">
        <v>74.033030077320802</v>
      </c>
      <c r="C1175" s="153">
        <v>215.86080916851401</v>
      </c>
      <c r="D1175" s="153">
        <v>67.135000000000005</v>
      </c>
      <c r="E1175" s="153">
        <v>203.011</v>
      </c>
      <c r="F1175" s="153">
        <v>223.96299999999999</v>
      </c>
      <c r="G1175" s="153">
        <v>192.92500000000001</v>
      </c>
      <c r="H1175" s="153">
        <v>132.453</v>
      </c>
      <c r="I1175" s="153">
        <v>67.850999999999999</v>
      </c>
      <c r="J1175" s="153">
        <v>30.442</v>
      </c>
    </row>
    <row r="1176" spans="1:10" x14ac:dyDescent="0.25">
      <c r="A1176" s="152" t="s">
        <v>1136</v>
      </c>
      <c r="B1176" s="153">
        <v>60.861585510588299</v>
      </c>
      <c r="C1176" s="153">
        <v>183.594623683642</v>
      </c>
      <c r="D1176" s="153">
        <v>49.597000000000001</v>
      </c>
      <c r="E1176" s="153">
        <v>182.363</v>
      </c>
      <c r="F1176" s="153">
        <v>207.67699999999999</v>
      </c>
      <c r="G1176" s="153">
        <v>169.029</v>
      </c>
      <c r="H1176" s="153">
        <v>105.86499999999999</v>
      </c>
      <c r="I1176" s="153">
        <v>51.273000000000003</v>
      </c>
      <c r="J1176" s="153">
        <v>32.216000000000001</v>
      </c>
    </row>
    <row r="1177" spans="1:10" x14ac:dyDescent="0.25">
      <c r="A1177" s="152" t="s">
        <v>1137</v>
      </c>
      <c r="B1177" s="153">
        <v>50.633312113348197</v>
      </c>
      <c r="C1177" s="153">
        <v>161.98224106244501</v>
      </c>
      <c r="D1177" s="153">
        <v>40.139000000000003</v>
      </c>
      <c r="E1177" s="153">
        <v>161.339</v>
      </c>
      <c r="F1177" s="153">
        <v>187.03800000000001</v>
      </c>
      <c r="G1177" s="153">
        <v>148.91200000000001</v>
      </c>
      <c r="H1177" s="153">
        <v>89.376999999999995</v>
      </c>
      <c r="I1177" s="153">
        <v>41.991999999999997</v>
      </c>
      <c r="J1177" s="153">
        <v>30.123000000000001</v>
      </c>
    </row>
    <row r="1178" spans="1:10" x14ac:dyDescent="0.25">
      <c r="A1178" s="152" t="s">
        <v>1138</v>
      </c>
      <c r="B1178" s="153">
        <v>42.8160107971133</v>
      </c>
      <c r="C1178" s="153">
        <v>140.627906035639</v>
      </c>
      <c r="D1178" s="153">
        <v>33.11</v>
      </c>
      <c r="E1178" s="153">
        <v>144.62700000000001</v>
      </c>
      <c r="F1178" s="153">
        <v>170.92</v>
      </c>
      <c r="G1178" s="153">
        <v>133.65899999999999</v>
      </c>
      <c r="H1178" s="153">
        <v>77.057000000000002</v>
      </c>
      <c r="I1178" s="153">
        <v>35.064</v>
      </c>
      <c r="J1178" s="153">
        <v>28.042999999999999</v>
      </c>
    </row>
    <row r="1179" spans="1:10" x14ac:dyDescent="0.25">
      <c r="A1179" s="152" t="s">
        <v>1139</v>
      </c>
      <c r="B1179" s="153">
        <v>36.006613731946103</v>
      </c>
      <c r="C1179" s="153">
        <v>123.130822464716</v>
      </c>
      <c r="D1179" s="153">
        <v>27.867999999999999</v>
      </c>
      <c r="E1179" s="153">
        <v>131.51900000000001</v>
      </c>
      <c r="F1179" s="153">
        <v>158.64099999999999</v>
      </c>
      <c r="G1179" s="153">
        <v>122.367</v>
      </c>
      <c r="H1179" s="153">
        <v>67.929000000000002</v>
      </c>
      <c r="I1179" s="153">
        <v>29.888000000000002</v>
      </c>
      <c r="J1179" s="153">
        <v>26.027999999999999</v>
      </c>
    </row>
    <row r="1180" spans="1:10" x14ac:dyDescent="0.25">
      <c r="A1180" s="152" t="s">
        <v>1140</v>
      </c>
      <c r="B1180" s="153">
        <v>30.890151175459302</v>
      </c>
      <c r="C1180" s="153">
        <v>109.560077988446</v>
      </c>
      <c r="D1180" s="153">
        <v>23.927</v>
      </c>
      <c r="E1180" s="153">
        <v>121.316</v>
      </c>
      <c r="F1180" s="153">
        <v>149.578</v>
      </c>
      <c r="G1180" s="153">
        <v>114.26</v>
      </c>
      <c r="H1180" s="153">
        <v>61.218000000000004</v>
      </c>
      <c r="I1180" s="153">
        <v>25.998000000000001</v>
      </c>
      <c r="J1180" s="153">
        <v>24.082999999999998</v>
      </c>
    </row>
    <row r="1181" spans="1:10" x14ac:dyDescent="0.25">
      <c r="A1181" s="152" t="s">
        <v>1141</v>
      </c>
      <c r="B1181" s="153">
        <v>28.024645036627899</v>
      </c>
      <c r="C1181" s="153">
        <v>100.06833285624199</v>
      </c>
      <c r="D1181" s="153">
        <v>20.826000000000001</v>
      </c>
      <c r="E1181" s="153">
        <v>112.837</v>
      </c>
      <c r="F1181" s="153">
        <v>142.40799999999999</v>
      </c>
      <c r="G1181" s="153">
        <v>108.173</v>
      </c>
      <c r="H1181" s="153">
        <v>56.081000000000003</v>
      </c>
      <c r="I1181" s="153">
        <v>22.927</v>
      </c>
      <c r="J1181" s="153">
        <v>22.088000000000001</v>
      </c>
    </row>
    <row r="1182" spans="1:10" x14ac:dyDescent="0.25">
      <c r="A1182" s="152" t="s">
        <v>1142</v>
      </c>
      <c r="B1182" s="153">
        <v>25.5277784909803</v>
      </c>
      <c r="C1182" s="153">
        <v>91.970431122022603</v>
      </c>
      <c r="D1182" s="153">
        <v>18.353000000000002</v>
      </c>
      <c r="E1182" s="153">
        <v>105.571</v>
      </c>
      <c r="F1182" s="153">
        <v>136.58199999999999</v>
      </c>
      <c r="G1182" s="153">
        <v>103.584</v>
      </c>
      <c r="H1182" s="153">
        <v>52.091999999999999</v>
      </c>
      <c r="I1182" s="153">
        <v>20.449000000000002</v>
      </c>
      <c r="J1182" s="153">
        <v>20.029</v>
      </c>
    </row>
    <row r="1183" spans="1:10" x14ac:dyDescent="0.25">
      <c r="A1183" s="152" t="s">
        <v>1143</v>
      </c>
      <c r="B1183" s="153">
        <v>150.76128611368699</v>
      </c>
      <c r="C1183" s="153">
        <v>284.54397463440699</v>
      </c>
      <c r="D1183" s="153">
        <v>131.99600000000001</v>
      </c>
      <c r="E1183" s="153">
        <v>348.661</v>
      </c>
      <c r="F1183" s="153">
        <v>323.18099999999998</v>
      </c>
      <c r="G1183" s="153">
        <v>236.857</v>
      </c>
      <c r="H1183" s="153">
        <v>186.917</v>
      </c>
      <c r="I1183" s="153">
        <v>74.677000000000007</v>
      </c>
      <c r="J1183" s="153">
        <v>22.710999999999999</v>
      </c>
    </row>
    <row r="1184" spans="1:10" x14ac:dyDescent="0.25">
      <c r="A1184" s="152" t="s">
        <v>1144</v>
      </c>
      <c r="B1184" s="153">
        <v>125.66171367969901</v>
      </c>
      <c r="C1184" s="153">
        <v>269.97965276782401</v>
      </c>
      <c r="D1184" s="153">
        <v>119.58</v>
      </c>
      <c r="E1184" s="153">
        <v>362.73399999999998</v>
      </c>
      <c r="F1184" s="153">
        <v>362.584</v>
      </c>
      <c r="G1184" s="153">
        <v>241.74</v>
      </c>
      <c r="H1184" s="153">
        <v>180.16499999999999</v>
      </c>
      <c r="I1184" s="153">
        <v>70.650000000000006</v>
      </c>
      <c r="J1184" s="153">
        <v>20.946999999999999</v>
      </c>
    </row>
    <row r="1185" spans="1:10" x14ac:dyDescent="0.25">
      <c r="A1185" s="152" t="s">
        <v>1145</v>
      </c>
      <c r="B1185" s="153">
        <v>105.00919578687299</v>
      </c>
      <c r="C1185" s="153">
        <v>256.49005201475899</v>
      </c>
      <c r="D1185" s="153">
        <v>107.964</v>
      </c>
      <c r="E1185" s="153">
        <v>345.65499999999997</v>
      </c>
      <c r="F1185" s="153">
        <v>311.10300000000001</v>
      </c>
      <c r="G1185" s="153">
        <v>202.87899999999999</v>
      </c>
      <c r="H1185" s="153">
        <v>145.91999999999999</v>
      </c>
      <c r="I1185" s="153">
        <v>53.493000000000002</v>
      </c>
      <c r="J1185" s="153">
        <v>23.585999999999999</v>
      </c>
    </row>
    <row r="1186" spans="1:10" x14ac:dyDescent="0.25">
      <c r="A1186" s="152" t="s">
        <v>1146</v>
      </c>
      <c r="B1186" s="153">
        <v>88.044961568238506</v>
      </c>
      <c r="C1186" s="153">
        <v>243.988877145777</v>
      </c>
      <c r="D1186" s="153">
        <v>75.12</v>
      </c>
      <c r="E1186" s="153">
        <v>262.55</v>
      </c>
      <c r="F1186" s="153">
        <v>236.6</v>
      </c>
      <c r="G1186" s="153">
        <v>191.8</v>
      </c>
      <c r="H1186" s="153">
        <v>146.63999999999999</v>
      </c>
      <c r="I1186" s="153">
        <v>69.92</v>
      </c>
      <c r="J1186" s="153">
        <v>17.37</v>
      </c>
    </row>
    <row r="1187" spans="1:10" x14ac:dyDescent="0.25">
      <c r="A1187" s="152" t="s">
        <v>1147</v>
      </c>
      <c r="B1187" s="153">
        <v>74.110387109560506</v>
      </c>
      <c r="C1187" s="153">
        <v>232.394534051889</v>
      </c>
      <c r="D1187" s="153">
        <v>58.984999999999999</v>
      </c>
      <c r="E1187" s="153">
        <v>252.19300000000001</v>
      </c>
      <c r="F1187" s="153">
        <v>218.64400000000001</v>
      </c>
      <c r="G1187" s="153">
        <v>164.749</v>
      </c>
      <c r="H1187" s="153">
        <v>91.525999999999996</v>
      </c>
      <c r="I1187" s="153">
        <v>43.731000000000002</v>
      </c>
      <c r="J1187" s="153">
        <v>10.172000000000001</v>
      </c>
    </row>
    <row r="1188" spans="1:10" x14ac:dyDescent="0.25">
      <c r="A1188" s="152" t="s">
        <v>1148</v>
      </c>
      <c r="B1188" s="153">
        <v>63.2558545343568</v>
      </c>
      <c r="C1188" s="153">
        <v>220.366388957982</v>
      </c>
      <c r="D1188" s="153">
        <v>61.311999999999998</v>
      </c>
      <c r="E1188" s="153">
        <v>260.12799999999999</v>
      </c>
      <c r="F1188" s="153">
        <v>232.45599999999999</v>
      </c>
      <c r="G1188" s="153">
        <v>136.80000000000001</v>
      </c>
      <c r="H1188" s="153">
        <v>77.671999999999997</v>
      </c>
      <c r="I1188" s="153">
        <v>25.672000000000001</v>
      </c>
      <c r="J1188" s="153">
        <v>5.96</v>
      </c>
    </row>
    <row r="1189" spans="1:10" x14ac:dyDescent="0.25">
      <c r="A1189" s="152" t="s">
        <v>1149</v>
      </c>
      <c r="B1189" s="153">
        <v>51.330532066807599</v>
      </c>
      <c r="C1189" s="153">
        <v>208.87294651483799</v>
      </c>
      <c r="D1189" s="153">
        <v>58.603999999999999</v>
      </c>
      <c r="E1189" s="153">
        <v>258.04199999999997</v>
      </c>
      <c r="F1189" s="153">
        <v>215.02699999999999</v>
      </c>
      <c r="G1189" s="153">
        <v>128.995</v>
      </c>
      <c r="H1189" s="153">
        <v>70.671999999999997</v>
      </c>
      <c r="I1189" s="153">
        <v>24.844999999999999</v>
      </c>
      <c r="J1189" s="153">
        <v>3.8149999999999999</v>
      </c>
    </row>
    <row r="1190" spans="1:10" x14ac:dyDescent="0.25">
      <c r="A1190" s="152" t="s">
        <v>1150</v>
      </c>
      <c r="B1190" s="153">
        <v>41.949163908527197</v>
      </c>
      <c r="C1190" s="153">
        <v>198.299758407355</v>
      </c>
      <c r="D1190" s="153">
        <v>63.279000000000003</v>
      </c>
      <c r="E1190" s="153">
        <v>212.50299999999999</v>
      </c>
      <c r="F1190" s="153">
        <v>196.06899999999999</v>
      </c>
      <c r="G1190" s="153">
        <v>125.239</v>
      </c>
      <c r="H1190" s="153">
        <v>67.754999999999995</v>
      </c>
      <c r="I1190" s="153">
        <v>24.637</v>
      </c>
      <c r="J1190" s="153">
        <v>4.5179999999999998</v>
      </c>
    </row>
    <row r="1191" spans="1:10" x14ac:dyDescent="0.25">
      <c r="A1191" s="152" t="s">
        <v>1151</v>
      </c>
      <c r="B1191" s="153">
        <v>34.519980407810202</v>
      </c>
      <c r="C1191" s="153">
        <v>188.55320345982099</v>
      </c>
      <c r="D1191" s="153">
        <v>62.912999999999997</v>
      </c>
      <c r="E1191" s="153">
        <v>239.16300000000001</v>
      </c>
      <c r="F1191" s="153">
        <v>185.77799999999999</v>
      </c>
      <c r="G1191" s="153">
        <v>112.486</v>
      </c>
      <c r="H1191" s="153">
        <v>51.857999999999997</v>
      </c>
      <c r="I1191" s="153">
        <v>12.898</v>
      </c>
      <c r="J1191" s="153">
        <v>4.9039999999999999</v>
      </c>
    </row>
    <row r="1192" spans="1:10" x14ac:dyDescent="0.25">
      <c r="A1192" s="152" t="s">
        <v>1152</v>
      </c>
      <c r="B1192" s="153">
        <v>28.593313563685999</v>
      </c>
      <c r="C1192" s="153">
        <v>179.54907262703301</v>
      </c>
      <c r="D1192" s="153">
        <v>45.451000000000001</v>
      </c>
      <c r="E1192" s="153">
        <v>199.02199999999999</v>
      </c>
      <c r="F1192" s="153">
        <v>183.35300000000001</v>
      </c>
      <c r="G1192" s="153">
        <v>124.523</v>
      </c>
      <c r="H1192" s="153">
        <v>63.473999999999997</v>
      </c>
      <c r="I1192" s="153">
        <v>17.277000000000001</v>
      </c>
      <c r="J1192" s="153">
        <v>4.9000000000000004</v>
      </c>
    </row>
    <row r="1193" spans="1:10" x14ac:dyDescent="0.25">
      <c r="A1193" s="152" t="s">
        <v>1153</v>
      </c>
      <c r="B1193" s="153">
        <v>23.828676439549898</v>
      </c>
      <c r="C1193" s="153">
        <v>171.21193079579299</v>
      </c>
      <c r="D1193" s="153">
        <v>41.165999999999997</v>
      </c>
      <c r="E1193" s="153">
        <v>190.428</v>
      </c>
      <c r="F1193" s="153">
        <v>170.32499999999999</v>
      </c>
      <c r="G1193" s="153">
        <v>111.18300000000001</v>
      </c>
      <c r="H1193" s="153">
        <v>61.508000000000003</v>
      </c>
      <c r="I1193" s="153">
        <v>16.556000000000001</v>
      </c>
      <c r="J1193" s="153">
        <v>4.8339999999999996</v>
      </c>
    </row>
    <row r="1194" spans="1:10" x14ac:dyDescent="0.25">
      <c r="A1194" s="152" t="s">
        <v>1154</v>
      </c>
      <c r="B1194" s="153">
        <v>22.4966834565477</v>
      </c>
      <c r="C1194" s="153">
        <v>156.244865232861</v>
      </c>
      <c r="D1194" s="153">
        <v>45.243000000000002</v>
      </c>
      <c r="E1194" s="153">
        <v>176.46799999999999</v>
      </c>
      <c r="F1194" s="153">
        <v>153.69200000000001</v>
      </c>
      <c r="G1194" s="153">
        <v>98.18</v>
      </c>
      <c r="H1194" s="153">
        <v>54.874000000000002</v>
      </c>
      <c r="I1194" s="153">
        <v>18.094999999999999</v>
      </c>
      <c r="J1194" s="153">
        <v>3.448</v>
      </c>
    </row>
    <row r="1195" spans="1:10" x14ac:dyDescent="0.25">
      <c r="A1195" s="152" t="s">
        <v>1155</v>
      </c>
      <c r="B1195" s="153">
        <v>19.899084411415199</v>
      </c>
      <c r="C1195" s="153">
        <v>143.36084664372601</v>
      </c>
      <c r="D1195" s="153">
        <v>42.899000000000001</v>
      </c>
      <c r="E1195" s="153">
        <v>158.20699999999999</v>
      </c>
      <c r="F1195" s="153">
        <v>141.04</v>
      </c>
      <c r="G1195" s="153">
        <v>94.4</v>
      </c>
      <c r="H1195" s="153">
        <v>58.3</v>
      </c>
      <c r="I1195" s="153">
        <v>21.620999999999999</v>
      </c>
      <c r="J1195" s="153">
        <v>4.5330000000000004</v>
      </c>
    </row>
    <row r="1196" spans="1:10" x14ac:dyDescent="0.25">
      <c r="A1196" s="152" t="s">
        <v>1156</v>
      </c>
      <c r="B1196" s="153">
        <v>16.614990067776201</v>
      </c>
      <c r="C1196" s="153">
        <v>132.29689870763201</v>
      </c>
      <c r="D1196" s="153">
        <v>46.725999999999999</v>
      </c>
      <c r="E1196" s="153">
        <v>141.66</v>
      </c>
      <c r="F1196" s="153">
        <v>127.071</v>
      </c>
      <c r="G1196" s="153">
        <v>87.632999999999996</v>
      </c>
      <c r="H1196" s="153">
        <v>59.47</v>
      </c>
      <c r="I1196" s="153">
        <v>29.035</v>
      </c>
      <c r="J1196" s="153">
        <v>4.4850000000000003</v>
      </c>
    </row>
    <row r="1197" spans="1:10" x14ac:dyDescent="0.25">
      <c r="A1197" s="152" t="s">
        <v>1157</v>
      </c>
      <c r="B1197" s="153">
        <v>14.1262440521041</v>
      </c>
      <c r="C1197" s="153">
        <v>121.34249499974101</v>
      </c>
      <c r="D1197" s="153">
        <v>46.588000000000001</v>
      </c>
      <c r="E1197" s="153">
        <v>130.709</v>
      </c>
      <c r="F1197" s="153">
        <v>118.52800000000001</v>
      </c>
      <c r="G1197" s="153">
        <v>83.206999999999994</v>
      </c>
      <c r="H1197" s="153">
        <v>58.518000000000001</v>
      </c>
      <c r="I1197" s="153">
        <v>31.773</v>
      </c>
      <c r="J1197" s="153">
        <v>4.2770000000000001</v>
      </c>
    </row>
    <row r="1198" spans="1:10" x14ac:dyDescent="0.25">
      <c r="A1198" s="152" t="s">
        <v>1158</v>
      </c>
      <c r="B1198" s="153">
        <v>12.1044248494555</v>
      </c>
      <c r="C1198" s="153">
        <v>113.713120097321</v>
      </c>
      <c r="D1198" s="153">
        <v>45.917999999999999</v>
      </c>
      <c r="E1198" s="153">
        <v>120.854</v>
      </c>
      <c r="F1198" s="153">
        <v>111.402</v>
      </c>
      <c r="G1198" s="153">
        <v>79.736000000000004</v>
      </c>
      <c r="H1198" s="153">
        <v>57.665999999999997</v>
      </c>
      <c r="I1198" s="153">
        <v>34.125999999999998</v>
      </c>
      <c r="J1198" s="153">
        <v>4.0380000000000003</v>
      </c>
    </row>
    <row r="1199" spans="1:10" x14ac:dyDescent="0.25">
      <c r="A1199" s="152" t="s">
        <v>1159</v>
      </c>
      <c r="B1199" s="153">
        <v>10.227640089002101</v>
      </c>
      <c r="C1199" s="153">
        <v>106.421808988393</v>
      </c>
      <c r="D1199" s="153">
        <v>44.691000000000003</v>
      </c>
      <c r="E1199" s="153">
        <v>111.851</v>
      </c>
      <c r="F1199" s="153">
        <v>105.379</v>
      </c>
      <c r="G1199" s="153">
        <v>77.046999999999997</v>
      </c>
      <c r="H1199" s="153">
        <v>56.859000000000002</v>
      </c>
      <c r="I1199" s="153">
        <v>35.936999999999998</v>
      </c>
      <c r="J1199" s="153">
        <v>3.7759999999999998</v>
      </c>
    </row>
    <row r="1200" spans="1:10" x14ac:dyDescent="0.25">
      <c r="A1200" s="152" t="s">
        <v>1160</v>
      </c>
      <c r="B1200" s="153">
        <v>9.2015652061939708</v>
      </c>
      <c r="C1200" s="153">
        <v>99.778212009113403</v>
      </c>
      <c r="D1200" s="153">
        <v>43.101999999999997</v>
      </c>
      <c r="E1200" s="153">
        <v>103.95699999999999</v>
      </c>
      <c r="F1200" s="153">
        <v>100.667</v>
      </c>
      <c r="G1200" s="153">
        <v>75.308999999999997</v>
      </c>
      <c r="H1200" s="153">
        <v>56.279000000000003</v>
      </c>
      <c r="I1200" s="153">
        <v>37.243000000000002</v>
      </c>
      <c r="J1200" s="153">
        <v>3.5030000000000001</v>
      </c>
    </row>
    <row r="1201" spans="1:10" x14ac:dyDescent="0.25">
      <c r="A1201" s="152" t="s">
        <v>1161</v>
      </c>
      <c r="B1201" s="153">
        <v>8.2843483310424109</v>
      </c>
      <c r="C1201" s="153">
        <v>93.721518682269604</v>
      </c>
      <c r="D1201" s="153">
        <v>41.204999999999998</v>
      </c>
      <c r="E1201" s="153">
        <v>97.064999999999998</v>
      </c>
      <c r="F1201" s="153">
        <v>97.18</v>
      </c>
      <c r="G1201" s="153">
        <v>74.495000000000005</v>
      </c>
      <c r="H1201" s="153">
        <v>55.942</v>
      </c>
      <c r="I1201" s="153">
        <v>38</v>
      </c>
      <c r="J1201" s="153">
        <v>3.2330000000000001</v>
      </c>
    </row>
    <row r="1202" spans="1:10" x14ac:dyDescent="0.25">
      <c r="A1202" s="152" t="s">
        <v>1162</v>
      </c>
      <c r="B1202" s="153">
        <v>7.4985876560284002</v>
      </c>
      <c r="C1202" s="153">
        <v>88.261196539648907</v>
      </c>
      <c r="D1202" s="153">
        <v>38.991999999999997</v>
      </c>
      <c r="E1202" s="153">
        <v>90.941000000000003</v>
      </c>
      <c r="F1202" s="153">
        <v>94.679000000000002</v>
      </c>
      <c r="G1202" s="153">
        <v>74.488</v>
      </c>
      <c r="H1202" s="153">
        <v>55.780999999999999</v>
      </c>
      <c r="I1202" s="153">
        <v>38.140999999999998</v>
      </c>
      <c r="J1202" s="153">
        <v>2.9580000000000002</v>
      </c>
    </row>
    <row r="1203" spans="1:10" x14ac:dyDescent="0.25">
      <c r="A1203" s="152" t="s">
        <v>1163</v>
      </c>
      <c r="B1203" s="153">
        <v>42.1246736803351</v>
      </c>
      <c r="C1203" s="153">
        <v>150.94760078865201</v>
      </c>
      <c r="D1203" s="153">
        <v>26.835000000000001</v>
      </c>
      <c r="E1203" s="153">
        <v>154.33500000000001</v>
      </c>
      <c r="F1203" s="153">
        <v>166.953</v>
      </c>
      <c r="G1203" s="153">
        <v>126.858</v>
      </c>
      <c r="H1203" s="153">
        <v>84.049000000000007</v>
      </c>
      <c r="I1203" s="153">
        <v>36.305999999999997</v>
      </c>
      <c r="J1203" s="153">
        <v>4.0640000000000001</v>
      </c>
    </row>
    <row r="1204" spans="1:10" x14ac:dyDescent="0.25">
      <c r="A1204" s="152" t="s">
        <v>1164</v>
      </c>
      <c r="B1204" s="153">
        <v>32.525898579057603</v>
      </c>
      <c r="C1204" s="153">
        <v>129.37698994865599</v>
      </c>
      <c r="D1204" s="153">
        <v>28.222000000000001</v>
      </c>
      <c r="E1204" s="153">
        <v>158.298</v>
      </c>
      <c r="F1204" s="153">
        <v>157.744</v>
      </c>
      <c r="G1204" s="153">
        <v>109.575</v>
      </c>
      <c r="H1204" s="153">
        <v>68.587999999999994</v>
      </c>
      <c r="I1204" s="153">
        <v>28.427</v>
      </c>
      <c r="J1204" s="153">
        <v>2.9460000000000002</v>
      </c>
    </row>
    <row r="1205" spans="1:10" x14ac:dyDescent="0.25">
      <c r="A1205" s="152" t="s">
        <v>1165</v>
      </c>
      <c r="B1205" s="153">
        <v>23.648471455545899</v>
      </c>
      <c r="C1205" s="153">
        <v>116.070468929125</v>
      </c>
      <c r="D1205" s="153">
        <v>29.542000000000002</v>
      </c>
      <c r="E1205" s="153">
        <v>159.93899999999999</v>
      </c>
      <c r="F1205" s="153">
        <v>157.93799999999999</v>
      </c>
      <c r="G1205" s="153">
        <v>100.967</v>
      </c>
      <c r="H1205" s="153">
        <v>57.695</v>
      </c>
      <c r="I1205" s="153">
        <v>23.626000000000001</v>
      </c>
      <c r="J1205" s="153">
        <v>2.2930000000000001</v>
      </c>
    </row>
    <row r="1206" spans="1:10" x14ac:dyDescent="0.25">
      <c r="A1206" s="152" t="s">
        <v>1166</v>
      </c>
      <c r="B1206" s="153">
        <v>18.542752353453899</v>
      </c>
      <c r="C1206" s="153">
        <v>106.680589177519</v>
      </c>
      <c r="D1206" s="153">
        <v>33.881999999999998</v>
      </c>
      <c r="E1206" s="153">
        <v>134.39599999999999</v>
      </c>
      <c r="F1206" s="153">
        <v>130.47800000000001</v>
      </c>
      <c r="G1206" s="153">
        <v>80.09</v>
      </c>
      <c r="H1206" s="153">
        <v>42.475000000000001</v>
      </c>
      <c r="I1206" s="153">
        <v>15.28</v>
      </c>
      <c r="J1206" s="153">
        <v>1.599</v>
      </c>
    </row>
    <row r="1207" spans="1:10" x14ac:dyDescent="0.25">
      <c r="A1207" s="152" t="s">
        <v>1167</v>
      </c>
      <c r="B1207" s="153">
        <v>14.565884633294001</v>
      </c>
      <c r="C1207" s="153">
        <v>94.289285715352307</v>
      </c>
      <c r="D1207" s="153">
        <v>28.286000000000001</v>
      </c>
      <c r="E1207" s="153">
        <v>105.151</v>
      </c>
      <c r="F1207" s="153">
        <v>103.583</v>
      </c>
      <c r="G1207" s="153">
        <v>55.944000000000003</v>
      </c>
      <c r="H1207" s="153">
        <v>24.280999999999999</v>
      </c>
      <c r="I1207" s="153">
        <v>6.7869999999999999</v>
      </c>
      <c r="J1207" s="153">
        <v>0.56799999999999995</v>
      </c>
    </row>
    <row r="1208" spans="1:10" x14ac:dyDescent="0.25">
      <c r="A1208" s="152" t="s">
        <v>1168</v>
      </c>
      <c r="B1208" s="153">
        <v>10.757994972593799</v>
      </c>
      <c r="C1208" s="153">
        <v>83.751098142914003</v>
      </c>
      <c r="D1208" s="153">
        <v>23.518000000000001</v>
      </c>
      <c r="E1208" s="153">
        <v>98.725999999999999</v>
      </c>
      <c r="F1208" s="153">
        <v>113.486</v>
      </c>
      <c r="G1208" s="153">
        <v>65.05</v>
      </c>
      <c r="H1208" s="153">
        <v>25.56</v>
      </c>
      <c r="I1208" s="153">
        <v>5.8680000000000003</v>
      </c>
      <c r="J1208" s="153">
        <v>0.39200000000000002</v>
      </c>
    </row>
    <row r="1209" spans="1:10" x14ac:dyDescent="0.25">
      <c r="A1209" s="152" t="s">
        <v>1169</v>
      </c>
      <c r="B1209" s="153">
        <v>7.8622163555814897</v>
      </c>
      <c r="C1209" s="153">
        <v>71.605971467199197</v>
      </c>
      <c r="D1209" s="153">
        <v>16.640999999999998</v>
      </c>
      <c r="E1209" s="153">
        <v>87.88</v>
      </c>
      <c r="F1209" s="153">
        <v>121.26600000000001</v>
      </c>
      <c r="G1209" s="153">
        <v>73.412000000000006</v>
      </c>
      <c r="H1209" s="153">
        <v>30.841999999999999</v>
      </c>
      <c r="I1209" s="153">
        <v>6.5819999999999999</v>
      </c>
      <c r="J1209" s="153">
        <v>0.377</v>
      </c>
    </row>
    <row r="1210" spans="1:10" x14ac:dyDescent="0.25">
      <c r="A1210" s="152" t="s">
        <v>1170</v>
      </c>
      <c r="B1210" s="153">
        <v>7.1850224503717799</v>
      </c>
      <c r="C1210" s="153">
        <v>70.578196855428899</v>
      </c>
      <c r="D1210" s="153">
        <v>12.725</v>
      </c>
      <c r="E1210" s="153">
        <v>71.745000000000005</v>
      </c>
      <c r="F1210" s="153">
        <v>124.29</v>
      </c>
      <c r="G1210" s="153">
        <v>82.772999999999996</v>
      </c>
      <c r="H1210" s="153">
        <v>32.731000000000002</v>
      </c>
      <c r="I1210" s="153">
        <v>7.3579999999999997</v>
      </c>
      <c r="J1210" s="153">
        <v>0.378</v>
      </c>
    </row>
    <row r="1211" spans="1:10" x14ac:dyDescent="0.25">
      <c r="A1211" s="152" t="s">
        <v>1171</v>
      </c>
      <c r="B1211" s="153">
        <v>6.1057274856862698</v>
      </c>
      <c r="C1211" s="153">
        <v>67.170495391434201</v>
      </c>
      <c r="D1211" s="153">
        <v>11.38</v>
      </c>
      <c r="E1211" s="153">
        <v>71.947999999999993</v>
      </c>
      <c r="F1211" s="153">
        <v>134.77699999999999</v>
      </c>
      <c r="G1211" s="153">
        <v>99.346999999999994</v>
      </c>
      <c r="H1211" s="153">
        <v>38.283000000000001</v>
      </c>
      <c r="I1211" s="153">
        <v>7.6470000000000002</v>
      </c>
      <c r="J1211" s="153">
        <v>0.41799999999999998</v>
      </c>
    </row>
    <row r="1212" spans="1:10" x14ac:dyDescent="0.25">
      <c r="A1212" s="152" t="s">
        <v>1172</v>
      </c>
      <c r="B1212" s="153">
        <v>4.7350827761223302</v>
      </c>
      <c r="C1212" s="153">
        <v>62.395336811959098</v>
      </c>
      <c r="D1212" s="153">
        <v>9.4640000000000004</v>
      </c>
      <c r="E1212" s="153">
        <v>62.619</v>
      </c>
      <c r="F1212" s="153">
        <v>122.336</v>
      </c>
      <c r="G1212" s="153">
        <v>101.68600000000001</v>
      </c>
      <c r="H1212" s="153">
        <v>43.536000000000001</v>
      </c>
      <c r="I1212" s="153">
        <v>8.5090000000000003</v>
      </c>
      <c r="J1212" s="153">
        <v>0.45</v>
      </c>
    </row>
    <row r="1213" spans="1:10" x14ac:dyDescent="0.25">
      <c r="A1213" s="152" t="s">
        <v>1173</v>
      </c>
      <c r="B1213" s="153">
        <v>3.9981169273053401</v>
      </c>
      <c r="C1213" s="153">
        <v>60.516733323066099</v>
      </c>
      <c r="D1213" s="153">
        <v>10.590999999999999</v>
      </c>
      <c r="E1213" s="153">
        <v>58.938000000000002</v>
      </c>
      <c r="F1213" s="153">
        <v>115.69499999999999</v>
      </c>
      <c r="G1213" s="153">
        <v>106.038</v>
      </c>
      <c r="H1213" s="153">
        <v>48.845999999999997</v>
      </c>
      <c r="I1213" s="153">
        <v>10.169</v>
      </c>
      <c r="J1213" s="153">
        <v>0.52300000000000002</v>
      </c>
    </row>
    <row r="1214" spans="1:10" x14ac:dyDescent="0.25">
      <c r="A1214" s="152" t="s">
        <v>1174</v>
      </c>
      <c r="B1214" s="153">
        <v>3.48546552904339</v>
      </c>
      <c r="C1214" s="153">
        <v>57.890445949406399</v>
      </c>
      <c r="D1214" s="153">
        <v>9.2309999999999999</v>
      </c>
      <c r="E1214" s="153">
        <v>58.664999999999999</v>
      </c>
      <c r="F1214" s="153">
        <v>116.101</v>
      </c>
      <c r="G1214" s="153">
        <v>117.68300000000001</v>
      </c>
      <c r="H1214" s="153">
        <v>54.393000000000001</v>
      </c>
      <c r="I1214" s="153">
        <v>11.321</v>
      </c>
      <c r="J1214" s="153">
        <v>0.52600000000000002</v>
      </c>
    </row>
    <row r="1215" spans="1:10" x14ac:dyDescent="0.25">
      <c r="A1215" s="152" t="s">
        <v>1175</v>
      </c>
      <c r="B1215" s="153">
        <v>2.8821688495510598</v>
      </c>
      <c r="C1215" s="153">
        <v>51.724334593784803</v>
      </c>
      <c r="D1215" s="153">
        <v>7.2510000000000003</v>
      </c>
      <c r="E1215" s="153">
        <v>51.966000000000001</v>
      </c>
      <c r="F1215" s="153">
        <v>107.452</v>
      </c>
      <c r="G1215" s="153">
        <v>112.337</v>
      </c>
      <c r="H1215" s="153">
        <v>57.954999999999998</v>
      </c>
      <c r="I1215" s="153">
        <v>12.137</v>
      </c>
      <c r="J1215" s="153">
        <v>0.68200000000000005</v>
      </c>
    </row>
    <row r="1216" spans="1:10" x14ac:dyDescent="0.25">
      <c r="A1216" s="152" t="s">
        <v>1176</v>
      </c>
      <c r="B1216" s="153">
        <v>2.4004372150766602</v>
      </c>
      <c r="C1216" s="153">
        <v>48.031346652905299</v>
      </c>
      <c r="D1216" s="153">
        <v>5.7939999999999996</v>
      </c>
      <c r="E1216" s="153">
        <v>46.637999999999998</v>
      </c>
      <c r="F1216" s="153">
        <v>103.617</v>
      </c>
      <c r="G1216" s="153">
        <v>119.03400000000001</v>
      </c>
      <c r="H1216" s="153">
        <v>64.186000000000007</v>
      </c>
      <c r="I1216" s="153">
        <v>13.111000000000001</v>
      </c>
      <c r="J1216" s="153">
        <v>0.72</v>
      </c>
    </row>
    <row r="1217" spans="1:10" x14ac:dyDescent="0.25">
      <c r="A1217" s="152" t="s">
        <v>1177</v>
      </c>
      <c r="B1217" s="153">
        <v>2.07123002605003</v>
      </c>
      <c r="C1217" s="153">
        <v>44.180474614318499</v>
      </c>
      <c r="D1217" s="153">
        <v>5.8449999999999998</v>
      </c>
      <c r="E1217" s="153">
        <v>45.783000000000001</v>
      </c>
      <c r="F1217" s="153">
        <v>104.806</v>
      </c>
      <c r="G1217" s="153">
        <v>121.756</v>
      </c>
      <c r="H1217" s="153">
        <v>64.332999999999998</v>
      </c>
      <c r="I1217" s="153">
        <v>12.75</v>
      </c>
      <c r="J1217" s="153">
        <v>0.68700000000000006</v>
      </c>
    </row>
    <row r="1218" spans="1:10" x14ac:dyDescent="0.25">
      <c r="A1218" s="152" t="s">
        <v>1178</v>
      </c>
      <c r="B1218" s="153">
        <v>1.85406469627503</v>
      </c>
      <c r="C1218" s="153">
        <v>40.869257722633101</v>
      </c>
      <c r="D1218" s="153">
        <v>5.875</v>
      </c>
      <c r="E1218" s="153">
        <v>46.023000000000003</v>
      </c>
      <c r="F1218" s="153">
        <v>105.351</v>
      </c>
      <c r="G1218" s="153">
        <v>122.812</v>
      </c>
      <c r="H1218" s="153">
        <v>64.67</v>
      </c>
      <c r="I1218" s="153">
        <v>12.818</v>
      </c>
      <c r="J1218" s="153">
        <v>0.69099999999999995</v>
      </c>
    </row>
    <row r="1219" spans="1:10" x14ac:dyDescent="0.25">
      <c r="A1219" s="152" t="s">
        <v>1179</v>
      </c>
      <c r="B1219" s="153">
        <v>1.68876114688765</v>
      </c>
      <c r="C1219" s="153">
        <v>37.823111932507999</v>
      </c>
      <c r="D1219" s="153">
        <v>5.91</v>
      </c>
      <c r="E1219" s="153">
        <v>46.295000000000002</v>
      </c>
      <c r="F1219" s="153">
        <v>105.97499999999999</v>
      </c>
      <c r="G1219" s="153">
        <v>123.539</v>
      </c>
      <c r="H1219" s="153">
        <v>65.052000000000007</v>
      </c>
      <c r="I1219" s="153">
        <v>12.894</v>
      </c>
      <c r="J1219" s="153">
        <v>0.69499999999999995</v>
      </c>
    </row>
    <row r="1220" spans="1:10" x14ac:dyDescent="0.25">
      <c r="A1220" s="152" t="s">
        <v>1180</v>
      </c>
      <c r="B1220" s="153">
        <v>1.56168520833788</v>
      </c>
      <c r="C1220" s="153">
        <v>35.027732078945398</v>
      </c>
      <c r="D1220" s="153">
        <v>5.9349999999999996</v>
      </c>
      <c r="E1220" s="153">
        <v>46.493000000000002</v>
      </c>
      <c r="F1220" s="153">
        <v>106.428</v>
      </c>
      <c r="G1220" s="153">
        <v>124.06699999999999</v>
      </c>
      <c r="H1220" s="153">
        <v>65.33</v>
      </c>
      <c r="I1220" s="153">
        <v>12.949</v>
      </c>
      <c r="J1220" s="153">
        <v>0.69799999999999995</v>
      </c>
    </row>
    <row r="1221" spans="1:10" x14ac:dyDescent="0.25">
      <c r="A1221" s="152" t="s">
        <v>1181</v>
      </c>
      <c r="B1221" s="153">
        <v>1.44337616164225</v>
      </c>
      <c r="C1221" s="153">
        <v>32.148343726556703</v>
      </c>
      <c r="D1221" s="153">
        <v>5.9580000000000002</v>
      </c>
      <c r="E1221" s="153">
        <v>46.676000000000002</v>
      </c>
      <c r="F1221" s="153">
        <v>106.845</v>
      </c>
      <c r="G1221" s="153">
        <v>124.554</v>
      </c>
      <c r="H1221" s="153">
        <v>65.585999999999999</v>
      </c>
      <c r="I1221" s="153">
        <v>13</v>
      </c>
      <c r="J1221" s="153">
        <v>0.70099999999999996</v>
      </c>
    </row>
    <row r="1222" spans="1:10" x14ac:dyDescent="0.25">
      <c r="A1222" s="152" t="s">
        <v>1182</v>
      </c>
      <c r="B1222" s="153">
        <v>1.3409045263881301</v>
      </c>
      <c r="C1222" s="153">
        <v>29.586403042577899</v>
      </c>
      <c r="D1222" s="153">
        <v>5.9820000000000002</v>
      </c>
      <c r="E1222" s="153">
        <v>46.863999999999997</v>
      </c>
      <c r="F1222" s="153">
        <v>107.274</v>
      </c>
      <c r="G1222" s="153">
        <v>125.054</v>
      </c>
      <c r="H1222" s="153">
        <v>65.849999999999994</v>
      </c>
      <c r="I1222" s="153">
        <v>13.052</v>
      </c>
      <c r="J1222" s="153">
        <v>0.70399999999999996</v>
      </c>
    </row>
    <row r="1223" spans="1:10" x14ac:dyDescent="0.25">
      <c r="A1223" s="152" t="s">
        <v>1183</v>
      </c>
      <c r="B1223" s="153">
        <v>53.892186022197698</v>
      </c>
      <c r="C1223" s="153">
        <v>148.861822529374</v>
      </c>
      <c r="D1223" s="153">
        <v>30.78</v>
      </c>
      <c r="E1223" s="153">
        <v>166.952</v>
      </c>
      <c r="F1223" s="153">
        <v>164.01900000000001</v>
      </c>
      <c r="G1223" s="153">
        <v>108.465</v>
      </c>
      <c r="H1223" s="153">
        <v>59.466000000000001</v>
      </c>
      <c r="I1223" s="153">
        <v>18.489000000000001</v>
      </c>
      <c r="J1223" s="153">
        <v>1.2689999999999999</v>
      </c>
    </row>
    <row r="1224" spans="1:10" x14ac:dyDescent="0.25">
      <c r="A1224" s="152" t="s">
        <v>1184</v>
      </c>
      <c r="B1224" s="153">
        <v>39.6115277704858</v>
      </c>
      <c r="C1224" s="153">
        <v>124.853231034527</v>
      </c>
      <c r="D1224" s="153">
        <v>30.045999999999999</v>
      </c>
      <c r="E1224" s="153">
        <v>168.60400000000001</v>
      </c>
      <c r="F1224" s="153">
        <v>166.947</v>
      </c>
      <c r="G1224" s="153">
        <v>101.57899999999999</v>
      </c>
      <c r="H1224" s="153">
        <v>53.405999999999999</v>
      </c>
      <c r="I1224" s="153">
        <v>16.228000000000002</v>
      </c>
      <c r="J1224" s="153">
        <v>1.07</v>
      </c>
    </row>
    <row r="1225" spans="1:10" x14ac:dyDescent="0.25">
      <c r="A1225" s="152" t="s">
        <v>1185</v>
      </c>
      <c r="B1225" s="153">
        <v>29.752667500422699</v>
      </c>
      <c r="C1225" s="153">
        <v>111.10485013929799</v>
      </c>
      <c r="D1225" s="153">
        <v>36.546999999999997</v>
      </c>
      <c r="E1225" s="153">
        <v>184.24100000000001</v>
      </c>
      <c r="F1225" s="153">
        <v>176.221</v>
      </c>
      <c r="G1225" s="153">
        <v>103.127</v>
      </c>
      <c r="H1225" s="153">
        <v>50.27</v>
      </c>
      <c r="I1225" s="153">
        <v>14.935</v>
      </c>
      <c r="J1225" s="153">
        <v>1.0189999999999999</v>
      </c>
    </row>
    <row r="1226" spans="1:10" x14ac:dyDescent="0.25">
      <c r="A1226" s="152" t="s">
        <v>1186</v>
      </c>
      <c r="B1226" s="153">
        <v>24.130650636372799</v>
      </c>
      <c r="C1226" s="153">
        <v>106.082954406315</v>
      </c>
      <c r="D1226" s="153">
        <v>36.515000000000001</v>
      </c>
      <c r="E1226" s="153">
        <v>176.41300000000001</v>
      </c>
      <c r="F1226" s="153">
        <v>160.85300000000001</v>
      </c>
      <c r="G1226" s="153">
        <v>95.228999999999999</v>
      </c>
      <c r="H1226" s="153">
        <v>45.234000000000002</v>
      </c>
      <c r="I1226" s="153">
        <v>12.705</v>
      </c>
      <c r="J1226" s="153">
        <v>0.871</v>
      </c>
    </row>
    <row r="1227" spans="1:10" x14ac:dyDescent="0.25">
      <c r="A1227" s="152" t="s">
        <v>1187</v>
      </c>
      <c r="B1227" s="153">
        <v>19.296392770787499</v>
      </c>
      <c r="C1227" s="153">
        <v>98.924662432981606</v>
      </c>
      <c r="D1227" s="153">
        <v>37.929000000000002</v>
      </c>
      <c r="E1227" s="153">
        <v>157.904</v>
      </c>
      <c r="F1227" s="153">
        <v>139.749</v>
      </c>
      <c r="G1227" s="153">
        <v>77.745000000000005</v>
      </c>
      <c r="H1227" s="153">
        <v>36.167000000000002</v>
      </c>
      <c r="I1227" s="153">
        <v>9.923</v>
      </c>
      <c r="J1227" s="153">
        <v>0.66300000000000003</v>
      </c>
    </row>
    <row r="1228" spans="1:10" x14ac:dyDescent="0.25">
      <c r="A1228" s="152" t="s">
        <v>1188</v>
      </c>
      <c r="B1228" s="153">
        <v>14.3155457551883</v>
      </c>
      <c r="C1228" s="153">
        <v>89.919310579880303</v>
      </c>
      <c r="D1228" s="153">
        <v>28.559000000000001</v>
      </c>
      <c r="E1228" s="153">
        <v>129.447</v>
      </c>
      <c r="F1228" s="153">
        <v>126.05</v>
      </c>
      <c r="G1228" s="153">
        <v>60.512</v>
      </c>
      <c r="H1228" s="153">
        <v>22.19</v>
      </c>
      <c r="I1228" s="153">
        <v>5.0880000000000001</v>
      </c>
      <c r="J1228" s="153">
        <v>0.35399999999999998</v>
      </c>
    </row>
    <row r="1229" spans="1:10" x14ac:dyDescent="0.25">
      <c r="A1229" s="152" t="s">
        <v>1189</v>
      </c>
      <c r="B1229" s="153">
        <v>11.6212462349242</v>
      </c>
      <c r="C1229" s="153">
        <v>81.427161921261302</v>
      </c>
      <c r="D1229" s="153">
        <v>20.088999999999999</v>
      </c>
      <c r="E1229" s="153">
        <v>119.01</v>
      </c>
      <c r="F1229" s="153">
        <v>136.74199999999999</v>
      </c>
      <c r="G1229" s="153">
        <v>69.180000000000007</v>
      </c>
      <c r="H1229" s="153">
        <v>23.152000000000001</v>
      </c>
      <c r="I1229" s="153">
        <v>4.585</v>
      </c>
      <c r="J1229" s="153">
        <v>0.30199999999999999</v>
      </c>
    </row>
    <row r="1230" spans="1:10" x14ac:dyDescent="0.25">
      <c r="A1230" s="152" t="s">
        <v>1190</v>
      </c>
      <c r="B1230" s="153">
        <v>9.7165960154442796</v>
      </c>
      <c r="C1230" s="153">
        <v>73.520007844967495</v>
      </c>
      <c r="D1230" s="153">
        <v>13.653</v>
      </c>
      <c r="E1230" s="153">
        <v>94.539000000000001</v>
      </c>
      <c r="F1230" s="153">
        <v>139.28800000000001</v>
      </c>
      <c r="G1230" s="153">
        <v>79.561000000000007</v>
      </c>
      <c r="H1230" s="153">
        <v>28.497</v>
      </c>
      <c r="I1230" s="153">
        <v>5.1550000000000002</v>
      </c>
      <c r="J1230" s="153">
        <v>0.307</v>
      </c>
    </row>
    <row r="1231" spans="1:10" x14ac:dyDescent="0.25">
      <c r="A1231" s="152" t="s">
        <v>1191</v>
      </c>
      <c r="B1231" s="153">
        <v>8.1929379546596994</v>
      </c>
      <c r="C1231" s="153">
        <v>67.917534190988604</v>
      </c>
      <c r="D1231" s="153">
        <v>10.989000000000001</v>
      </c>
      <c r="E1231" s="153">
        <v>72.849999999999994</v>
      </c>
      <c r="F1231" s="153">
        <v>133.62299999999999</v>
      </c>
      <c r="G1231" s="153">
        <v>86.054000000000002</v>
      </c>
      <c r="H1231" s="153">
        <v>33.03</v>
      </c>
      <c r="I1231" s="153">
        <v>6.1420000000000003</v>
      </c>
      <c r="J1231" s="153">
        <v>0.29199999999999998</v>
      </c>
    </row>
    <row r="1232" spans="1:10" x14ac:dyDescent="0.25">
      <c r="A1232" s="152" t="s">
        <v>1192</v>
      </c>
      <c r="B1232" s="153">
        <v>5.8223967468308304</v>
      </c>
      <c r="C1232" s="153">
        <v>63.906707484540497</v>
      </c>
      <c r="D1232" s="153">
        <v>9.8079999999999998</v>
      </c>
      <c r="E1232" s="153">
        <v>60.957999999999998</v>
      </c>
      <c r="F1232" s="153">
        <v>133.82400000000001</v>
      </c>
      <c r="G1232" s="153">
        <v>100.47499999999999</v>
      </c>
      <c r="H1232" s="153">
        <v>39.601999999999997</v>
      </c>
      <c r="I1232" s="153">
        <v>7.45</v>
      </c>
      <c r="J1232" s="153">
        <v>0.30299999999999999</v>
      </c>
    </row>
    <row r="1233" spans="1:10" x14ac:dyDescent="0.25">
      <c r="A1233" s="152" t="s">
        <v>1193</v>
      </c>
      <c r="B1233" s="153">
        <v>5.2315953782736697</v>
      </c>
      <c r="C1233" s="153">
        <v>60.0876813142008</v>
      </c>
      <c r="D1233" s="153">
        <v>10.771000000000001</v>
      </c>
      <c r="E1233" s="153">
        <v>62.27</v>
      </c>
      <c r="F1233" s="153">
        <v>134.52799999999999</v>
      </c>
      <c r="G1233" s="153">
        <v>112.06399999999999</v>
      </c>
      <c r="H1233" s="153">
        <v>47.046999999999997</v>
      </c>
      <c r="I1233" s="153">
        <v>9.3849999999999998</v>
      </c>
      <c r="J1233" s="153">
        <v>0.39500000000000002</v>
      </c>
    </row>
    <row r="1234" spans="1:10" x14ac:dyDescent="0.25">
      <c r="A1234" s="152" t="s">
        <v>1194</v>
      </c>
      <c r="B1234" s="153">
        <v>4.4650857490962101</v>
      </c>
      <c r="C1234" s="153">
        <v>55.662416009694297</v>
      </c>
      <c r="D1234" s="153">
        <v>9.9979999999999993</v>
      </c>
      <c r="E1234" s="153">
        <v>60.973999999999997</v>
      </c>
      <c r="F1234" s="153">
        <v>134.215</v>
      </c>
      <c r="G1234" s="153">
        <v>122.863</v>
      </c>
      <c r="H1234" s="153">
        <v>54.597000000000001</v>
      </c>
      <c r="I1234" s="153">
        <v>11.225</v>
      </c>
      <c r="J1234" s="153">
        <v>0.52800000000000002</v>
      </c>
    </row>
    <row r="1235" spans="1:10" x14ac:dyDescent="0.25">
      <c r="A1235" s="152" t="s">
        <v>1195</v>
      </c>
      <c r="B1235" s="153">
        <v>3.9904885327969302</v>
      </c>
      <c r="C1235" s="153">
        <v>52.586353752352998</v>
      </c>
      <c r="D1235" s="153">
        <v>9.5150000000000006</v>
      </c>
      <c r="E1235" s="153">
        <v>59.259</v>
      </c>
      <c r="F1235" s="153">
        <v>132.13300000000001</v>
      </c>
      <c r="G1235" s="153">
        <v>127.038</v>
      </c>
      <c r="H1235" s="153">
        <v>58.286999999999999</v>
      </c>
      <c r="I1235" s="153">
        <v>12.728999999999999</v>
      </c>
      <c r="J1235" s="153">
        <v>0.67900000000000005</v>
      </c>
    </row>
    <row r="1236" spans="1:10" x14ac:dyDescent="0.25">
      <c r="A1236" s="152" t="s">
        <v>1196</v>
      </c>
      <c r="B1236" s="153">
        <v>3.32588822426949</v>
      </c>
      <c r="C1236" s="153">
        <v>48.975294537114699</v>
      </c>
      <c r="D1236" s="153">
        <v>8.3480000000000008</v>
      </c>
      <c r="E1236" s="153">
        <v>52.356000000000002</v>
      </c>
      <c r="F1236" s="153">
        <v>124.312</v>
      </c>
      <c r="G1236" s="153">
        <v>135.74299999999999</v>
      </c>
      <c r="H1236" s="153">
        <v>63.505000000000003</v>
      </c>
      <c r="I1236" s="153">
        <v>12.928000000000001</v>
      </c>
      <c r="J1236" s="153">
        <v>0.70799999999999996</v>
      </c>
    </row>
    <row r="1237" spans="1:10" x14ac:dyDescent="0.25">
      <c r="A1237" s="152" t="s">
        <v>1197</v>
      </c>
      <c r="B1237" s="153">
        <v>2.96431215163551</v>
      </c>
      <c r="C1237" s="153">
        <v>44.997875152427497</v>
      </c>
      <c r="D1237" s="153">
        <v>8.1869999999999994</v>
      </c>
      <c r="E1237" s="153">
        <v>48.95</v>
      </c>
      <c r="F1237" s="153">
        <v>122.991</v>
      </c>
      <c r="G1237" s="153">
        <v>141.15199999999999</v>
      </c>
      <c r="H1237" s="153">
        <v>63.491999999999997</v>
      </c>
      <c r="I1237" s="153">
        <v>10.984999999999999</v>
      </c>
      <c r="J1237" s="153">
        <v>0.503</v>
      </c>
    </row>
    <row r="1238" spans="1:10" x14ac:dyDescent="0.25">
      <c r="A1238" s="152" t="s">
        <v>1198</v>
      </c>
      <c r="B1238" s="153">
        <v>2.6653920950052701</v>
      </c>
      <c r="C1238" s="153">
        <v>41.258143373998898</v>
      </c>
      <c r="D1238" s="153">
        <v>8.1660000000000004</v>
      </c>
      <c r="E1238" s="153">
        <v>48.829000000000001</v>
      </c>
      <c r="F1238" s="153">
        <v>122.687</v>
      </c>
      <c r="G1238" s="153">
        <v>140.803</v>
      </c>
      <c r="H1238" s="153">
        <v>63.335999999999999</v>
      </c>
      <c r="I1238" s="153">
        <v>10.957000000000001</v>
      </c>
      <c r="J1238" s="153">
        <v>0.502</v>
      </c>
    </row>
    <row r="1239" spans="1:10" x14ac:dyDescent="0.25">
      <c r="A1239" s="152" t="s">
        <v>1199</v>
      </c>
      <c r="B1239" s="153">
        <v>2.41188803804737</v>
      </c>
      <c r="C1239" s="153">
        <v>37.7265330534104</v>
      </c>
      <c r="D1239" s="153">
        <v>8.1479999999999997</v>
      </c>
      <c r="E1239" s="153">
        <v>48.718000000000004</v>
      </c>
      <c r="F1239" s="153">
        <v>122.407</v>
      </c>
      <c r="G1239" s="153">
        <v>140.482</v>
      </c>
      <c r="H1239" s="153">
        <v>63.192</v>
      </c>
      <c r="I1239" s="153">
        <v>10.932</v>
      </c>
      <c r="J1239" s="153">
        <v>0.501</v>
      </c>
    </row>
    <row r="1240" spans="1:10" x14ac:dyDescent="0.25">
      <c r="A1240" s="152" t="s">
        <v>1200</v>
      </c>
      <c r="B1240" s="153">
        <v>2.1978325893194901</v>
      </c>
      <c r="C1240" s="153">
        <v>34.518011031833701</v>
      </c>
      <c r="D1240" s="153">
        <v>8.1370000000000005</v>
      </c>
      <c r="E1240" s="153">
        <v>48.651000000000003</v>
      </c>
      <c r="F1240" s="153">
        <v>122.24</v>
      </c>
      <c r="G1240" s="153">
        <v>140.29</v>
      </c>
      <c r="H1240" s="153">
        <v>63.104999999999997</v>
      </c>
      <c r="I1240" s="153">
        <v>10.917</v>
      </c>
      <c r="J1240" s="153">
        <v>0.5</v>
      </c>
    </row>
    <row r="1241" spans="1:10" x14ac:dyDescent="0.25">
      <c r="A1241" s="152" t="s">
        <v>1201</v>
      </c>
      <c r="B1241" s="153">
        <v>2.0010867318476202</v>
      </c>
      <c r="C1241" s="153">
        <v>31.460042800734101</v>
      </c>
      <c r="D1241" s="153">
        <v>8.1270000000000007</v>
      </c>
      <c r="E1241" s="153">
        <v>48.591999999999999</v>
      </c>
      <c r="F1241" s="153">
        <v>122.09099999999999</v>
      </c>
      <c r="G1241" s="153">
        <v>140.11799999999999</v>
      </c>
      <c r="H1241" s="153">
        <v>63.027999999999999</v>
      </c>
      <c r="I1241" s="153">
        <v>10.904</v>
      </c>
      <c r="J1241" s="153">
        <v>0.5</v>
      </c>
    </row>
    <row r="1242" spans="1:10" x14ac:dyDescent="0.25">
      <c r="A1242" s="152" t="s">
        <v>1202</v>
      </c>
      <c r="B1242" s="153">
        <v>1.8423873635086101</v>
      </c>
      <c r="C1242" s="153">
        <v>28.633181019541201</v>
      </c>
      <c r="D1242" s="153">
        <v>8.1159999999999997</v>
      </c>
      <c r="E1242" s="153">
        <v>48.53</v>
      </c>
      <c r="F1242" s="153">
        <v>121.93600000000001</v>
      </c>
      <c r="G1242" s="153">
        <v>139.941</v>
      </c>
      <c r="H1242" s="153">
        <v>62.948</v>
      </c>
      <c r="I1242" s="153">
        <v>10.89</v>
      </c>
      <c r="J1242" s="153">
        <v>0.499</v>
      </c>
    </row>
    <row r="1243" spans="1:10" x14ac:dyDescent="0.25">
      <c r="A1243" s="152" t="s">
        <v>1203</v>
      </c>
      <c r="B1243" s="153">
        <v>148.88056391372299</v>
      </c>
      <c r="C1243" s="153">
        <v>289.01332515767598</v>
      </c>
      <c r="D1243" s="153">
        <v>111</v>
      </c>
      <c r="E1243" s="153">
        <v>271.20999999999998</v>
      </c>
      <c r="F1243" s="153">
        <v>248.32</v>
      </c>
      <c r="G1243" s="153">
        <v>176.8</v>
      </c>
      <c r="H1243" s="153">
        <v>129.88999999999999</v>
      </c>
      <c r="I1243" s="153">
        <v>54.29</v>
      </c>
      <c r="J1243" s="153">
        <v>8.49</v>
      </c>
    </row>
    <row r="1244" spans="1:10" x14ac:dyDescent="0.25">
      <c r="A1244" s="152" t="s">
        <v>1204</v>
      </c>
      <c r="B1244" s="153">
        <v>126.232912077064</v>
      </c>
      <c r="C1244" s="153">
        <v>258.123993379382</v>
      </c>
      <c r="D1244" s="153">
        <v>106.785</v>
      </c>
      <c r="E1244" s="153">
        <v>244.77199999999999</v>
      </c>
      <c r="F1244" s="153">
        <v>241.77099999999999</v>
      </c>
      <c r="G1244" s="153">
        <v>202.16499999999999</v>
      </c>
      <c r="H1244" s="153">
        <v>127.538</v>
      </c>
      <c r="I1244" s="153">
        <v>52.743000000000002</v>
      </c>
      <c r="J1244" s="153">
        <v>8.2260000000000009</v>
      </c>
    </row>
    <row r="1245" spans="1:10" x14ac:dyDescent="0.25">
      <c r="A1245" s="152" t="s">
        <v>1205</v>
      </c>
      <c r="B1245" s="153">
        <v>100.86935036416099</v>
      </c>
      <c r="C1245" s="153">
        <v>223.21504689554899</v>
      </c>
      <c r="D1245" s="153">
        <v>97.006</v>
      </c>
      <c r="E1245" s="153">
        <v>254.71199999999999</v>
      </c>
      <c r="F1245" s="153">
        <v>238.94900000000001</v>
      </c>
      <c r="G1245" s="153">
        <v>205.36699999999999</v>
      </c>
      <c r="H1245" s="153">
        <v>145.02600000000001</v>
      </c>
      <c r="I1245" s="153">
        <v>56.222999999999999</v>
      </c>
      <c r="J1245" s="153">
        <v>6.7169999999999996</v>
      </c>
    </row>
    <row r="1246" spans="1:10" x14ac:dyDescent="0.25">
      <c r="A1246" s="152" t="s">
        <v>1206</v>
      </c>
      <c r="B1246" s="153">
        <v>66.949750754538201</v>
      </c>
      <c r="C1246" s="153">
        <v>173.922468954306</v>
      </c>
      <c r="D1246" s="153">
        <v>108.47</v>
      </c>
      <c r="E1246" s="153">
        <v>259.11</v>
      </c>
      <c r="F1246" s="153">
        <v>258.17</v>
      </c>
      <c r="G1246" s="153">
        <v>187.72</v>
      </c>
      <c r="H1246" s="153">
        <v>128.30000000000001</v>
      </c>
      <c r="I1246" s="153">
        <v>52.12</v>
      </c>
      <c r="J1246" s="153">
        <v>6.11</v>
      </c>
    </row>
    <row r="1247" spans="1:10" x14ac:dyDescent="0.25">
      <c r="A1247" s="152" t="s">
        <v>1207</v>
      </c>
      <c r="B1247" s="153">
        <v>58.617404009729903</v>
      </c>
      <c r="C1247" s="153">
        <v>157.367626788113</v>
      </c>
      <c r="D1247" s="153">
        <v>113.755</v>
      </c>
      <c r="E1247" s="153">
        <v>252.304</v>
      </c>
      <c r="F1247" s="153">
        <v>192.239</v>
      </c>
      <c r="G1247" s="153">
        <v>142.404</v>
      </c>
      <c r="H1247" s="153">
        <v>90.822999999999993</v>
      </c>
      <c r="I1247" s="153">
        <v>39.936</v>
      </c>
      <c r="J1247" s="153">
        <v>4.5389999999999997</v>
      </c>
    </row>
    <row r="1248" spans="1:10" x14ac:dyDescent="0.25">
      <c r="A1248" s="152" t="s">
        <v>1208</v>
      </c>
      <c r="B1248" s="153">
        <v>54.190427155330099</v>
      </c>
      <c r="C1248" s="153">
        <v>146.846029422291</v>
      </c>
      <c r="D1248" s="153">
        <v>94.558000000000007</v>
      </c>
      <c r="E1248" s="153">
        <v>208.05199999999999</v>
      </c>
      <c r="F1248" s="153">
        <v>152.94800000000001</v>
      </c>
      <c r="G1248" s="153">
        <v>100.947</v>
      </c>
      <c r="H1248" s="153">
        <v>69.617000000000004</v>
      </c>
      <c r="I1248" s="153">
        <v>26.861999999999998</v>
      </c>
      <c r="J1248" s="153">
        <v>7.016</v>
      </c>
    </row>
    <row r="1249" spans="1:10" x14ac:dyDescent="0.25">
      <c r="A1249" s="152" t="s">
        <v>1209</v>
      </c>
      <c r="B1249" s="153">
        <v>39.184082130548603</v>
      </c>
      <c r="C1249" s="153">
        <v>118.945111040903</v>
      </c>
      <c r="D1249" s="153">
        <v>90.924999999999997</v>
      </c>
      <c r="E1249" s="153">
        <v>191.62299999999999</v>
      </c>
      <c r="F1249" s="153">
        <v>196.28399999999999</v>
      </c>
      <c r="G1249" s="153">
        <v>125.723</v>
      </c>
      <c r="H1249" s="153">
        <v>89.341999999999999</v>
      </c>
      <c r="I1249" s="153">
        <v>17.620999999999999</v>
      </c>
      <c r="J1249" s="153">
        <v>4.4820000000000002</v>
      </c>
    </row>
    <row r="1250" spans="1:10" x14ac:dyDescent="0.25">
      <c r="A1250" s="152" t="s">
        <v>1210</v>
      </c>
      <c r="B1250" s="153">
        <v>30.609592386595001</v>
      </c>
      <c r="C1250" s="153">
        <v>103.498240637853</v>
      </c>
      <c r="D1250" s="153">
        <v>86.566000000000003</v>
      </c>
      <c r="E1250" s="153">
        <v>198.49600000000001</v>
      </c>
      <c r="F1250" s="153">
        <v>223.33</v>
      </c>
      <c r="G1250" s="153">
        <v>125.783</v>
      </c>
      <c r="H1250" s="153">
        <v>87.379000000000005</v>
      </c>
      <c r="I1250" s="153">
        <v>22.632999999999999</v>
      </c>
      <c r="J1250" s="153">
        <v>1.8129999999999999</v>
      </c>
    </row>
    <row r="1251" spans="1:10" x14ac:dyDescent="0.25">
      <c r="A1251" s="152" t="s">
        <v>1211</v>
      </c>
      <c r="B1251" s="153">
        <v>24.387754784409498</v>
      </c>
      <c r="C1251" s="153">
        <v>89.361016173363794</v>
      </c>
      <c r="D1251" s="153">
        <v>104.676</v>
      </c>
      <c r="E1251" s="153">
        <v>213.22499999999999</v>
      </c>
      <c r="F1251" s="153">
        <v>232.90700000000001</v>
      </c>
      <c r="G1251" s="153">
        <v>136.477</v>
      </c>
      <c r="H1251" s="153">
        <v>94.510999999999996</v>
      </c>
      <c r="I1251" s="153">
        <v>25.895</v>
      </c>
      <c r="J1251" s="153">
        <v>2.3090000000000002</v>
      </c>
    </row>
    <row r="1252" spans="1:10" x14ac:dyDescent="0.25">
      <c r="A1252" s="152" t="s">
        <v>1212</v>
      </c>
      <c r="B1252" s="153">
        <v>19.813089110993399</v>
      </c>
      <c r="C1252" s="153">
        <v>76.579743078613404</v>
      </c>
      <c r="D1252" s="153">
        <v>111.836</v>
      </c>
      <c r="E1252" s="153">
        <v>204.494</v>
      </c>
      <c r="F1252" s="153">
        <v>216.517</v>
      </c>
      <c r="G1252" s="153">
        <v>132.215</v>
      </c>
      <c r="H1252" s="153">
        <v>91.275999999999996</v>
      </c>
      <c r="I1252" s="153">
        <v>26.385999999999999</v>
      </c>
      <c r="J1252" s="153">
        <v>2.5760000000000001</v>
      </c>
    </row>
    <row r="1253" spans="1:10" x14ac:dyDescent="0.25">
      <c r="A1253" s="152" t="s">
        <v>1213</v>
      </c>
      <c r="B1253" s="153">
        <v>15.793133443728101</v>
      </c>
      <c r="C1253" s="153">
        <v>57.850726096639498</v>
      </c>
      <c r="D1253" s="153">
        <v>105.996</v>
      </c>
      <c r="E1253" s="153">
        <v>179.36699999999999</v>
      </c>
      <c r="F1253" s="153">
        <v>197.66399999999999</v>
      </c>
      <c r="G1253" s="153">
        <v>134.63900000000001</v>
      </c>
      <c r="H1253" s="153">
        <v>84.647000000000006</v>
      </c>
      <c r="I1253" s="153">
        <v>30.715</v>
      </c>
      <c r="J1253" s="153">
        <v>2.1320000000000001</v>
      </c>
    </row>
    <row r="1254" spans="1:10" x14ac:dyDescent="0.25">
      <c r="A1254" s="152" t="s">
        <v>1214</v>
      </c>
      <c r="B1254" s="153">
        <v>12.2896121783028</v>
      </c>
      <c r="C1254" s="153">
        <v>49.972009065303197</v>
      </c>
      <c r="D1254" s="153">
        <v>80.319000000000003</v>
      </c>
      <c r="E1254" s="153">
        <v>169.34700000000001</v>
      </c>
      <c r="F1254" s="153">
        <v>196.376</v>
      </c>
      <c r="G1254" s="153">
        <v>151.786</v>
      </c>
      <c r="H1254" s="153">
        <v>92.748000000000005</v>
      </c>
      <c r="I1254" s="153">
        <v>33.658000000000001</v>
      </c>
      <c r="J1254" s="153">
        <v>2.5659999999999998</v>
      </c>
    </row>
    <row r="1255" spans="1:10" x14ac:dyDescent="0.25">
      <c r="A1255" s="152" t="s">
        <v>1215</v>
      </c>
      <c r="B1255" s="153">
        <v>11.0007786759633</v>
      </c>
      <c r="C1255" s="153">
        <v>43.4861803598642</v>
      </c>
      <c r="D1255" s="153">
        <v>82.570999999999998</v>
      </c>
      <c r="E1255" s="153">
        <v>156.22900000000001</v>
      </c>
      <c r="F1255" s="153">
        <v>182.459</v>
      </c>
      <c r="G1255" s="153">
        <v>151.267</v>
      </c>
      <c r="H1255" s="153">
        <v>88.738</v>
      </c>
      <c r="I1255" s="153">
        <v>33.045000000000002</v>
      </c>
      <c r="J1255" s="153">
        <v>2.5510000000000002</v>
      </c>
    </row>
    <row r="1256" spans="1:10" x14ac:dyDescent="0.25">
      <c r="A1256" s="152" t="s">
        <v>1216</v>
      </c>
      <c r="B1256" s="153">
        <v>10.531792688141699</v>
      </c>
      <c r="C1256" s="153">
        <v>38.403218020457103</v>
      </c>
      <c r="D1256" s="153">
        <v>63.36</v>
      </c>
      <c r="E1256" s="153">
        <v>134.12899999999999</v>
      </c>
      <c r="F1256" s="153">
        <v>166.17</v>
      </c>
      <c r="G1256" s="153">
        <v>164.65299999999999</v>
      </c>
      <c r="H1256" s="153">
        <v>90.882999999999996</v>
      </c>
      <c r="I1256" s="153">
        <v>34.524000000000001</v>
      </c>
      <c r="J1256" s="153">
        <v>3.0009999999999999</v>
      </c>
    </row>
    <row r="1257" spans="1:10" x14ac:dyDescent="0.25">
      <c r="A1257" s="152" t="s">
        <v>1217</v>
      </c>
      <c r="B1257" s="153">
        <v>8.9702685998798195</v>
      </c>
      <c r="C1257" s="153">
        <v>33.953689283630702</v>
      </c>
      <c r="D1257" s="153">
        <v>54.258000000000003</v>
      </c>
      <c r="E1257" s="153">
        <v>121.386</v>
      </c>
      <c r="F1257" s="153">
        <v>154.94399999999999</v>
      </c>
      <c r="G1257" s="153">
        <v>165.90799999999999</v>
      </c>
      <c r="H1257" s="153">
        <v>89.242000000000004</v>
      </c>
      <c r="I1257" s="153">
        <v>34.1</v>
      </c>
      <c r="J1257" s="153">
        <v>3.1019999999999999</v>
      </c>
    </row>
    <row r="1258" spans="1:10" x14ac:dyDescent="0.25">
      <c r="A1258" s="152" t="s">
        <v>1218</v>
      </c>
      <c r="B1258" s="153">
        <v>7.78752507596203</v>
      </c>
      <c r="C1258" s="153">
        <v>30.292686037565701</v>
      </c>
      <c r="D1258" s="153">
        <v>46.74</v>
      </c>
      <c r="E1258" s="153">
        <v>110.425</v>
      </c>
      <c r="F1258" s="153">
        <v>145.232</v>
      </c>
      <c r="G1258" s="153">
        <v>166.81200000000001</v>
      </c>
      <c r="H1258" s="153">
        <v>87.680999999999997</v>
      </c>
      <c r="I1258" s="153">
        <v>33.607999999999997</v>
      </c>
      <c r="J1258" s="153">
        <v>3.1819999999999999</v>
      </c>
    </row>
    <row r="1259" spans="1:10" x14ac:dyDescent="0.25">
      <c r="A1259" s="152" t="s">
        <v>1219</v>
      </c>
      <c r="B1259" s="153">
        <v>6.8752642335396796</v>
      </c>
      <c r="C1259" s="153">
        <v>26.905972278877002</v>
      </c>
      <c r="D1259" s="153">
        <v>40.530999999999999</v>
      </c>
      <c r="E1259" s="153">
        <v>101.05</v>
      </c>
      <c r="F1259" s="153">
        <v>136.96899999999999</v>
      </c>
      <c r="G1259" s="153">
        <v>167.49299999999999</v>
      </c>
      <c r="H1259" s="153">
        <v>86.254000000000005</v>
      </c>
      <c r="I1259" s="153">
        <v>33.082000000000001</v>
      </c>
      <c r="J1259" s="153">
        <v>3.2410000000000001</v>
      </c>
    </row>
    <row r="1260" spans="1:10" x14ac:dyDescent="0.25">
      <c r="A1260" s="152" t="s">
        <v>1220</v>
      </c>
      <c r="B1260" s="153">
        <v>6.2081045176598497</v>
      </c>
      <c r="C1260" s="153">
        <v>23.998845782852602</v>
      </c>
      <c r="D1260" s="153">
        <v>35.405999999999999</v>
      </c>
      <c r="E1260" s="153">
        <v>93.066000000000003</v>
      </c>
      <c r="F1260" s="153">
        <v>129.989</v>
      </c>
      <c r="G1260" s="153">
        <v>168.04900000000001</v>
      </c>
      <c r="H1260" s="153">
        <v>84.998999999999995</v>
      </c>
      <c r="I1260" s="153">
        <v>32.533000000000001</v>
      </c>
      <c r="J1260" s="153">
        <v>3.278</v>
      </c>
    </row>
    <row r="1261" spans="1:10" x14ac:dyDescent="0.25">
      <c r="A1261" s="152" t="s">
        <v>1221</v>
      </c>
      <c r="B1261" s="153">
        <v>5.6145363254002101</v>
      </c>
      <c r="C1261" s="153">
        <v>21.4994961409122</v>
      </c>
      <c r="D1261" s="153">
        <v>31.106999999999999</v>
      </c>
      <c r="E1261" s="153">
        <v>86.129000000000005</v>
      </c>
      <c r="F1261" s="153">
        <v>123.968</v>
      </c>
      <c r="G1261" s="153">
        <v>168.227</v>
      </c>
      <c r="H1261" s="153">
        <v>83.772000000000006</v>
      </c>
      <c r="I1261" s="153">
        <v>31.905000000000001</v>
      </c>
      <c r="J1261" s="153">
        <v>3.2919999999999998</v>
      </c>
    </row>
    <row r="1262" spans="1:10" x14ac:dyDescent="0.25">
      <c r="A1262" s="152" t="s">
        <v>1222</v>
      </c>
      <c r="B1262" s="153">
        <v>5.0800179670124104</v>
      </c>
      <c r="C1262" s="153">
        <v>19.267755764141299</v>
      </c>
      <c r="D1262" s="153">
        <v>27.486000000000001</v>
      </c>
      <c r="E1262" s="153">
        <v>80.088999999999999</v>
      </c>
      <c r="F1262" s="153">
        <v>118.797</v>
      </c>
      <c r="G1262" s="153">
        <v>168.04</v>
      </c>
      <c r="H1262" s="153">
        <v>82.57</v>
      </c>
      <c r="I1262" s="153">
        <v>31.204999999999998</v>
      </c>
      <c r="J1262" s="153">
        <v>3.2730000000000001</v>
      </c>
    </row>
    <row r="1263" spans="1:10" x14ac:dyDescent="0.25">
      <c r="A1263" s="152" t="s">
        <v>1223</v>
      </c>
      <c r="B1263" s="153">
        <v>141.851444593633</v>
      </c>
      <c r="C1263" s="153">
        <v>460.30966849043102</v>
      </c>
      <c r="D1263" s="153">
        <v>118.871</v>
      </c>
      <c r="E1263" s="153">
        <v>368.24</v>
      </c>
      <c r="F1263" s="153">
        <v>328.077</v>
      </c>
      <c r="G1263" s="153">
        <v>217.774</v>
      </c>
      <c r="H1263" s="153">
        <v>122.53</v>
      </c>
      <c r="I1263" s="153">
        <v>39.432000000000002</v>
      </c>
      <c r="J1263" s="153">
        <v>5.0759999999999996</v>
      </c>
    </row>
    <row r="1264" spans="1:10" x14ac:dyDescent="0.25">
      <c r="A1264" s="152" t="s">
        <v>1224</v>
      </c>
      <c r="B1264" s="153">
        <v>107.53238733712401</v>
      </c>
      <c r="C1264" s="153">
        <v>357.39161996783099</v>
      </c>
      <c r="D1264" s="153">
        <v>116.117</v>
      </c>
      <c r="E1264" s="153">
        <v>359.709</v>
      </c>
      <c r="F1264" s="153">
        <v>320.47699999999998</v>
      </c>
      <c r="G1264" s="153">
        <v>212.72800000000001</v>
      </c>
      <c r="H1264" s="153">
        <v>119.693</v>
      </c>
      <c r="I1264" s="153">
        <v>38.518000000000001</v>
      </c>
      <c r="J1264" s="153">
        <v>4.9580000000000002</v>
      </c>
    </row>
    <row r="1265" spans="1:10" x14ac:dyDescent="0.25">
      <c r="A1265" s="152" t="s">
        <v>1225</v>
      </c>
      <c r="B1265" s="153">
        <v>95.308932812059993</v>
      </c>
      <c r="C1265" s="153">
        <v>318.99323876100999</v>
      </c>
      <c r="D1265" s="153">
        <v>107.739</v>
      </c>
      <c r="E1265" s="153">
        <v>333.75400000000002</v>
      </c>
      <c r="F1265" s="153">
        <v>297.35300000000001</v>
      </c>
      <c r="G1265" s="153">
        <v>197.37899999999999</v>
      </c>
      <c r="H1265" s="153">
        <v>111.056</v>
      </c>
      <c r="I1265" s="153">
        <v>35.738</v>
      </c>
      <c r="J1265" s="153">
        <v>4.601</v>
      </c>
    </row>
    <row r="1266" spans="1:10" x14ac:dyDescent="0.25">
      <c r="A1266" s="152" t="s">
        <v>1226</v>
      </c>
      <c r="B1266" s="153">
        <v>84.477086446067204</v>
      </c>
      <c r="C1266" s="153">
        <v>281.02668087210498</v>
      </c>
      <c r="D1266" s="153">
        <v>103.002</v>
      </c>
      <c r="E1266" s="153">
        <v>319.08</v>
      </c>
      <c r="F1266" s="153">
        <v>284.27800000000002</v>
      </c>
      <c r="G1266" s="153">
        <v>188.70099999999999</v>
      </c>
      <c r="H1266" s="153">
        <v>106.173</v>
      </c>
      <c r="I1266" s="153">
        <v>34.167999999999999</v>
      </c>
      <c r="J1266" s="153">
        <v>4.3979999999999997</v>
      </c>
    </row>
    <row r="1267" spans="1:10" x14ac:dyDescent="0.25">
      <c r="A1267" s="152" t="s">
        <v>1227</v>
      </c>
      <c r="B1267" s="153">
        <v>75.590940004973803</v>
      </c>
      <c r="C1267" s="153">
        <v>255.356226589996</v>
      </c>
      <c r="D1267" s="153">
        <v>96.236000000000004</v>
      </c>
      <c r="E1267" s="153">
        <v>298.12099999999998</v>
      </c>
      <c r="F1267" s="153">
        <v>265.60500000000002</v>
      </c>
      <c r="G1267" s="153">
        <v>176.30699999999999</v>
      </c>
      <c r="H1267" s="153">
        <v>99.197999999999993</v>
      </c>
      <c r="I1267" s="153">
        <v>31.923999999999999</v>
      </c>
      <c r="J1267" s="153">
        <v>4.109</v>
      </c>
    </row>
    <row r="1268" spans="1:10" x14ac:dyDescent="0.25">
      <c r="A1268" s="152" t="s">
        <v>1228</v>
      </c>
      <c r="B1268" s="153">
        <v>62.278163644165303</v>
      </c>
      <c r="C1268" s="153">
        <v>233.72331941899901</v>
      </c>
      <c r="D1268" s="153">
        <v>83.784000000000006</v>
      </c>
      <c r="E1268" s="153">
        <v>259.548</v>
      </c>
      <c r="F1268" s="153">
        <v>231.24</v>
      </c>
      <c r="G1268" s="153">
        <v>153.494</v>
      </c>
      <c r="H1268" s="153">
        <v>86.364000000000004</v>
      </c>
      <c r="I1268" s="153">
        <v>27.792000000000002</v>
      </c>
      <c r="J1268" s="153">
        <v>3.5779999999999998</v>
      </c>
    </row>
    <row r="1269" spans="1:10" x14ac:dyDescent="0.25">
      <c r="A1269" s="152" t="s">
        <v>1229</v>
      </c>
      <c r="B1269" s="153">
        <v>37.311686656668599</v>
      </c>
      <c r="C1269" s="153">
        <v>186.71390829560201</v>
      </c>
      <c r="D1269" s="153">
        <v>75.581999999999994</v>
      </c>
      <c r="E1269" s="153">
        <v>234.13900000000001</v>
      </c>
      <c r="F1269" s="153">
        <v>208.60300000000001</v>
      </c>
      <c r="G1269" s="153">
        <v>138.46700000000001</v>
      </c>
      <c r="H1269" s="153">
        <v>77.91</v>
      </c>
      <c r="I1269" s="153">
        <v>25.071999999999999</v>
      </c>
      <c r="J1269" s="153">
        <v>3.2269999999999999</v>
      </c>
    </row>
    <row r="1270" spans="1:10" x14ac:dyDescent="0.25">
      <c r="A1270" s="152" t="s">
        <v>1230</v>
      </c>
      <c r="B1270" s="153">
        <v>21.532623691598001</v>
      </c>
      <c r="C1270" s="153">
        <v>174.80658756504701</v>
      </c>
      <c r="D1270" s="153">
        <v>72.207999999999998</v>
      </c>
      <c r="E1270" s="153">
        <v>223.68799999999999</v>
      </c>
      <c r="F1270" s="153">
        <v>199.29</v>
      </c>
      <c r="G1270" s="153">
        <v>132.28700000000001</v>
      </c>
      <c r="H1270" s="153">
        <v>74.430999999999997</v>
      </c>
      <c r="I1270" s="153">
        <v>23.952999999999999</v>
      </c>
      <c r="J1270" s="153">
        <v>3.0830000000000002</v>
      </c>
    </row>
    <row r="1271" spans="1:10" x14ac:dyDescent="0.25">
      <c r="A1271" s="152" t="s">
        <v>1231</v>
      </c>
      <c r="B1271" s="153">
        <v>19.673613477126199</v>
      </c>
      <c r="C1271" s="153">
        <v>163.19798786254799</v>
      </c>
      <c r="D1271" s="153">
        <v>56.908999999999999</v>
      </c>
      <c r="E1271" s="153">
        <v>178.05799999999999</v>
      </c>
      <c r="F1271" s="153">
        <v>176.38</v>
      </c>
      <c r="G1271" s="153">
        <v>120.776</v>
      </c>
      <c r="H1271" s="153">
        <v>65.111999999999995</v>
      </c>
      <c r="I1271" s="153">
        <v>23.047000000000001</v>
      </c>
      <c r="J1271" s="153">
        <v>1.5980000000000001</v>
      </c>
    </row>
    <row r="1272" spans="1:10" x14ac:dyDescent="0.25">
      <c r="A1272" s="152" t="s">
        <v>1232</v>
      </c>
      <c r="B1272" s="153">
        <v>11.4151474807186</v>
      </c>
      <c r="C1272" s="153">
        <v>128.25119249354299</v>
      </c>
      <c r="D1272" s="153">
        <v>49.161000000000001</v>
      </c>
      <c r="E1272" s="153">
        <v>146.06299999999999</v>
      </c>
      <c r="F1272" s="153">
        <v>141.589</v>
      </c>
      <c r="G1272" s="153">
        <v>105.81699999999999</v>
      </c>
      <c r="H1272" s="153">
        <v>59.563000000000002</v>
      </c>
      <c r="I1272" s="153">
        <v>19.138999999999999</v>
      </c>
      <c r="J1272" s="153">
        <v>1.3280000000000001</v>
      </c>
    </row>
    <row r="1273" spans="1:10" x14ac:dyDescent="0.25">
      <c r="A1273" s="152" t="s">
        <v>1233</v>
      </c>
      <c r="B1273" s="153">
        <v>10.2474504015218</v>
      </c>
      <c r="C1273" s="153">
        <v>104.611215285925</v>
      </c>
      <c r="D1273" s="153">
        <v>46.201000000000001</v>
      </c>
      <c r="E1273" s="153">
        <v>129.57900000000001</v>
      </c>
      <c r="F1273" s="153">
        <v>124.14100000000001</v>
      </c>
      <c r="G1273" s="153">
        <v>97.411000000000001</v>
      </c>
      <c r="H1273" s="153">
        <v>55.828000000000003</v>
      </c>
      <c r="I1273" s="153">
        <v>17.838000000000001</v>
      </c>
      <c r="J1273" s="153">
        <v>1.1619999999999999</v>
      </c>
    </row>
    <row r="1274" spans="1:10" x14ac:dyDescent="0.25">
      <c r="A1274" s="152" t="s">
        <v>1234</v>
      </c>
      <c r="B1274" s="153">
        <v>9.5969225421225204</v>
      </c>
      <c r="C1274" s="153">
        <v>87.200023526181198</v>
      </c>
      <c r="D1274" s="153">
        <v>41.460999999999999</v>
      </c>
      <c r="E1274" s="153">
        <v>108.79900000000001</v>
      </c>
      <c r="F1274" s="153">
        <v>117.01</v>
      </c>
      <c r="G1274" s="153">
        <v>90.572000000000003</v>
      </c>
      <c r="H1274" s="153">
        <v>56.32</v>
      </c>
      <c r="I1274" s="153">
        <v>17.759</v>
      </c>
      <c r="J1274" s="153">
        <v>1.5389999999999999</v>
      </c>
    </row>
    <row r="1275" spans="1:10" x14ac:dyDescent="0.25">
      <c r="A1275" s="152" t="s">
        <v>1235</v>
      </c>
      <c r="B1275" s="153">
        <v>7.5756043391435002</v>
      </c>
      <c r="C1275" s="153">
        <v>79.367326018074607</v>
      </c>
      <c r="D1275" s="153">
        <v>38.186</v>
      </c>
      <c r="E1275" s="153">
        <v>96.13</v>
      </c>
      <c r="F1275" s="153">
        <v>110.697</v>
      </c>
      <c r="G1275" s="153">
        <v>93.41</v>
      </c>
      <c r="H1275" s="153">
        <v>56.726999999999997</v>
      </c>
      <c r="I1275" s="153">
        <v>18.222999999999999</v>
      </c>
      <c r="J1275" s="153">
        <v>0.78700000000000003</v>
      </c>
    </row>
    <row r="1276" spans="1:10" x14ac:dyDescent="0.25">
      <c r="A1276" s="152" t="s">
        <v>1236</v>
      </c>
      <c r="B1276" s="153">
        <v>6.1838270597559504</v>
      </c>
      <c r="C1276" s="153">
        <v>72.587589441160503</v>
      </c>
      <c r="D1276" s="153">
        <v>33.853000000000002</v>
      </c>
      <c r="E1276" s="153">
        <v>77.81</v>
      </c>
      <c r="F1276" s="153">
        <v>107.364</v>
      </c>
      <c r="G1276" s="153">
        <v>96.817999999999998</v>
      </c>
      <c r="H1276" s="153">
        <v>61.600999999999999</v>
      </c>
      <c r="I1276" s="153">
        <v>19.728999999999999</v>
      </c>
      <c r="J1276" s="153">
        <v>0.58499999999999996</v>
      </c>
    </row>
    <row r="1277" spans="1:10" x14ac:dyDescent="0.25">
      <c r="A1277" s="152" t="s">
        <v>1237</v>
      </c>
      <c r="B1277" s="153">
        <v>5.2781350657025197</v>
      </c>
      <c r="C1277" s="153">
        <v>66.538773214576807</v>
      </c>
      <c r="D1277" s="153">
        <v>31.027999999999999</v>
      </c>
      <c r="E1277" s="153">
        <v>69.290999999999997</v>
      </c>
      <c r="F1277" s="153">
        <v>103.962</v>
      </c>
      <c r="G1277" s="153">
        <v>96.590999999999994</v>
      </c>
      <c r="H1277" s="153">
        <v>62.344000000000001</v>
      </c>
      <c r="I1277" s="153">
        <v>19.818000000000001</v>
      </c>
      <c r="J1277" s="153">
        <v>0.50600000000000001</v>
      </c>
    </row>
    <row r="1278" spans="1:10" x14ac:dyDescent="0.25">
      <c r="A1278" s="152" t="s">
        <v>1238</v>
      </c>
      <c r="B1278" s="153">
        <v>4.6190843042098804</v>
      </c>
      <c r="C1278" s="153">
        <v>61.211406831454497</v>
      </c>
      <c r="D1278" s="153">
        <v>28.449000000000002</v>
      </c>
      <c r="E1278" s="153">
        <v>62.462000000000003</v>
      </c>
      <c r="F1278" s="153">
        <v>101.377</v>
      </c>
      <c r="G1278" s="153">
        <v>96.832999999999998</v>
      </c>
      <c r="H1278" s="153">
        <v>63.046999999999997</v>
      </c>
      <c r="I1278" s="153">
        <v>19.805</v>
      </c>
      <c r="J1278" s="153">
        <v>0.44700000000000001</v>
      </c>
    </row>
    <row r="1279" spans="1:10" x14ac:dyDescent="0.25">
      <c r="A1279" s="152" t="s">
        <v>1239</v>
      </c>
      <c r="B1279" s="153">
        <v>4.1184078528044799</v>
      </c>
      <c r="C1279" s="153">
        <v>56.429440566543498</v>
      </c>
      <c r="D1279" s="153">
        <v>26.13</v>
      </c>
      <c r="E1279" s="153">
        <v>57.094000000000001</v>
      </c>
      <c r="F1279" s="153">
        <v>99.709000000000003</v>
      </c>
      <c r="G1279" s="153">
        <v>97.686000000000007</v>
      </c>
      <c r="H1279" s="153">
        <v>63.798000000000002</v>
      </c>
      <c r="I1279" s="153">
        <v>19.718</v>
      </c>
      <c r="J1279" s="153">
        <v>0.40500000000000003</v>
      </c>
    </row>
    <row r="1280" spans="1:10" x14ac:dyDescent="0.25">
      <c r="A1280" s="152" t="s">
        <v>1240</v>
      </c>
      <c r="B1280" s="153">
        <v>3.68103047221968</v>
      </c>
      <c r="C1280" s="153">
        <v>51.886547669936803</v>
      </c>
      <c r="D1280" s="153">
        <v>23.963000000000001</v>
      </c>
      <c r="E1280" s="153">
        <v>52.774999999999999</v>
      </c>
      <c r="F1280" s="153">
        <v>98.602999999999994</v>
      </c>
      <c r="G1280" s="153">
        <v>98.88</v>
      </c>
      <c r="H1280" s="153">
        <v>64.423000000000002</v>
      </c>
      <c r="I1280" s="153">
        <v>19.503</v>
      </c>
      <c r="J1280" s="153">
        <v>0.373</v>
      </c>
    </row>
    <row r="1281" spans="1:10" x14ac:dyDescent="0.25">
      <c r="A1281" s="152" t="s">
        <v>1241</v>
      </c>
      <c r="B1281" s="153">
        <v>3.3402388618947199</v>
      </c>
      <c r="C1281" s="153">
        <v>47.914458772836099</v>
      </c>
      <c r="D1281" s="153">
        <v>21.95</v>
      </c>
      <c r="E1281" s="153">
        <v>49.347999999999999</v>
      </c>
      <c r="F1281" s="153">
        <v>98.076999999999998</v>
      </c>
      <c r="G1281" s="153">
        <v>100.444</v>
      </c>
      <c r="H1281" s="153">
        <v>64.927999999999997</v>
      </c>
      <c r="I1281" s="153">
        <v>19.166</v>
      </c>
      <c r="J1281" s="153">
        <v>0.34699999999999998</v>
      </c>
    </row>
    <row r="1282" spans="1:10" x14ac:dyDescent="0.25">
      <c r="A1282" s="152" t="s">
        <v>1242</v>
      </c>
      <c r="B1282" s="153">
        <v>3.0444046593661702</v>
      </c>
      <c r="C1282" s="153">
        <v>44.190321855800001</v>
      </c>
      <c r="D1282" s="153">
        <v>20.062000000000001</v>
      </c>
      <c r="E1282" s="153">
        <v>46.654000000000003</v>
      </c>
      <c r="F1282" s="153">
        <v>98.01</v>
      </c>
      <c r="G1282" s="153">
        <v>102.313</v>
      </c>
      <c r="H1282" s="153">
        <v>65.269000000000005</v>
      </c>
      <c r="I1282" s="153">
        <v>18.698</v>
      </c>
      <c r="J1282" s="153">
        <v>0.33400000000000002</v>
      </c>
    </row>
    <row r="1283" spans="1:10" x14ac:dyDescent="0.25">
      <c r="A1283" s="152" t="s">
        <v>1243</v>
      </c>
      <c r="B1283" s="153">
        <v>301.66291916114898</v>
      </c>
      <c r="C1283" s="153">
        <v>456.72044745788702</v>
      </c>
      <c r="D1283" s="153">
        <v>164.48</v>
      </c>
      <c r="E1283" s="153">
        <v>182.756</v>
      </c>
      <c r="F1283" s="153">
        <v>166.40899999999999</v>
      </c>
      <c r="G1283" s="153">
        <v>122.16200000000001</v>
      </c>
      <c r="H1283" s="153">
        <v>94.260999999999996</v>
      </c>
      <c r="I1283" s="153">
        <v>41.360999999999997</v>
      </c>
      <c r="J1283" s="153">
        <v>25.971</v>
      </c>
    </row>
    <row r="1284" spans="1:10" x14ac:dyDescent="0.25">
      <c r="A1284" s="152" t="s">
        <v>1244</v>
      </c>
      <c r="B1284" s="153">
        <v>280.92591544750701</v>
      </c>
      <c r="C1284" s="153">
        <v>434.160098828299</v>
      </c>
      <c r="D1284" s="153">
        <v>173.30799999999999</v>
      </c>
      <c r="E1284" s="153">
        <v>192.565</v>
      </c>
      <c r="F1284" s="153">
        <v>175.34200000000001</v>
      </c>
      <c r="G1284" s="153">
        <v>128.71799999999999</v>
      </c>
      <c r="H1284" s="153">
        <v>99.320999999999998</v>
      </c>
      <c r="I1284" s="153">
        <v>43.581000000000003</v>
      </c>
      <c r="J1284" s="153">
        <v>27.364999999999998</v>
      </c>
    </row>
    <row r="1285" spans="1:10" x14ac:dyDescent="0.25">
      <c r="A1285" s="152" t="s">
        <v>1245</v>
      </c>
      <c r="B1285" s="153">
        <v>265.976242478313</v>
      </c>
      <c r="C1285" s="153">
        <v>417.58581375021299</v>
      </c>
      <c r="D1285" s="153">
        <v>184.98500000000001</v>
      </c>
      <c r="E1285" s="153">
        <v>209.983</v>
      </c>
      <c r="F1285" s="153">
        <v>191.50700000000001</v>
      </c>
      <c r="G1285" s="153">
        <v>146.69300000000001</v>
      </c>
      <c r="H1285" s="153">
        <v>108.501</v>
      </c>
      <c r="I1285" s="153">
        <v>48.107999999999997</v>
      </c>
      <c r="J1285" s="153">
        <v>27.623000000000001</v>
      </c>
    </row>
    <row r="1286" spans="1:10" x14ac:dyDescent="0.25">
      <c r="A1286" s="152" t="s">
        <v>1246</v>
      </c>
      <c r="B1286" s="153">
        <v>226.99652290140901</v>
      </c>
      <c r="C1286" s="153">
        <v>373.569798346401</v>
      </c>
      <c r="D1286" s="153">
        <v>194.37</v>
      </c>
      <c r="E1286" s="153">
        <v>225.52699999999999</v>
      </c>
      <c r="F1286" s="153">
        <v>206.012</v>
      </c>
      <c r="G1286" s="153">
        <v>164.36699999999999</v>
      </c>
      <c r="H1286" s="153">
        <v>116.745</v>
      </c>
      <c r="I1286" s="153">
        <v>52.29</v>
      </c>
      <c r="J1286" s="153">
        <v>27.289000000000001</v>
      </c>
    </row>
    <row r="1287" spans="1:10" x14ac:dyDescent="0.25">
      <c r="A1287" s="152" t="s">
        <v>1247</v>
      </c>
      <c r="B1287" s="153">
        <v>189.61219468321099</v>
      </c>
      <c r="C1287" s="153">
        <v>333.81742503342201</v>
      </c>
      <c r="D1287" s="153">
        <v>201.15299999999999</v>
      </c>
      <c r="E1287" s="153">
        <v>238.7</v>
      </c>
      <c r="F1287" s="153">
        <v>218.39400000000001</v>
      </c>
      <c r="G1287" s="153">
        <v>181.203</v>
      </c>
      <c r="H1287" s="153">
        <v>123.788</v>
      </c>
      <c r="I1287" s="153">
        <v>56.012999999999998</v>
      </c>
      <c r="J1287" s="153">
        <v>26.349</v>
      </c>
    </row>
    <row r="1288" spans="1:10" x14ac:dyDescent="0.25">
      <c r="A1288" s="152" t="s">
        <v>1248</v>
      </c>
      <c r="B1288" s="153">
        <v>154.65144037005501</v>
      </c>
      <c r="C1288" s="153">
        <v>295.59509335192001</v>
      </c>
      <c r="D1288" s="153">
        <v>209.215</v>
      </c>
      <c r="E1288" s="153">
        <v>254.07</v>
      </c>
      <c r="F1288" s="153">
        <v>232.82900000000001</v>
      </c>
      <c r="G1288" s="153">
        <v>200.601</v>
      </c>
      <c r="H1288" s="153">
        <v>132</v>
      </c>
      <c r="I1288" s="153">
        <v>60.332999999999998</v>
      </c>
      <c r="J1288" s="153">
        <v>25.352</v>
      </c>
    </row>
    <row r="1289" spans="1:10" x14ac:dyDescent="0.25">
      <c r="A1289" s="152" t="s">
        <v>1249</v>
      </c>
      <c r="B1289" s="153">
        <v>123.12762947586</v>
      </c>
      <c r="C1289" s="153">
        <v>256.91044677690201</v>
      </c>
      <c r="D1289" s="153">
        <v>209.51400000000001</v>
      </c>
      <c r="E1289" s="153">
        <v>260.52300000000002</v>
      </c>
      <c r="F1289" s="153">
        <v>239.12700000000001</v>
      </c>
      <c r="G1289" s="153">
        <v>213.63300000000001</v>
      </c>
      <c r="H1289" s="153">
        <v>135.59899999999999</v>
      </c>
      <c r="I1289" s="153">
        <v>62.588000000000001</v>
      </c>
      <c r="J1289" s="153">
        <v>23.216000000000001</v>
      </c>
    </row>
    <row r="1290" spans="1:10" x14ac:dyDescent="0.25">
      <c r="A1290" s="152" t="s">
        <v>1250</v>
      </c>
      <c r="B1290" s="153">
        <v>96.567396177186794</v>
      </c>
      <c r="C1290" s="153">
        <v>225.48239314906201</v>
      </c>
      <c r="D1290" s="153">
        <v>199.07499999999999</v>
      </c>
      <c r="E1290" s="153">
        <v>253.62799999999999</v>
      </c>
      <c r="F1290" s="153">
        <v>233.172</v>
      </c>
      <c r="G1290" s="153">
        <v>215.727</v>
      </c>
      <c r="H1290" s="153">
        <v>132.25200000000001</v>
      </c>
      <c r="I1290" s="153">
        <v>61.646999999999998</v>
      </c>
      <c r="J1290" s="153">
        <v>19.899000000000001</v>
      </c>
    </row>
    <row r="1291" spans="1:10" x14ac:dyDescent="0.25">
      <c r="A1291" s="152" t="s">
        <v>1251</v>
      </c>
      <c r="B1291" s="153">
        <v>90.887661696299105</v>
      </c>
      <c r="C1291" s="153">
        <v>232.29636827300101</v>
      </c>
      <c r="D1291" s="153">
        <v>181.393</v>
      </c>
      <c r="E1291" s="153">
        <v>236.94399999999999</v>
      </c>
      <c r="F1291" s="153">
        <v>218.18299999999999</v>
      </c>
      <c r="G1291" s="153">
        <v>208.792</v>
      </c>
      <c r="H1291" s="153">
        <v>123.77800000000001</v>
      </c>
      <c r="I1291" s="153">
        <v>58.262999999999998</v>
      </c>
      <c r="J1291" s="153">
        <v>16.047000000000001</v>
      </c>
    </row>
    <row r="1292" spans="1:10" x14ac:dyDescent="0.25">
      <c r="A1292" s="152" t="s">
        <v>1252</v>
      </c>
      <c r="B1292" s="153">
        <v>89.068503185358097</v>
      </c>
      <c r="C1292" s="153">
        <v>273.00008132733501</v>
      </c>
      <c r="D1292" s="153">
        <v>161.291</v>
      </c>
      <c r="E1292" s="153">
        <v>216.17599999999999</v>
      </c>
      <c r="F1292" s="153">
        <v>199.381</v>
      </c>
      <c r="G1292" s="153">
        <v>197.14099999999999</v>
      </c>
      <c r="H1292" s="153">
        <v>113.126</v>
      </c>
      <c r="I1292" s="153">
        <v>53.76</v>
      </c>
      <c r="J1292" s="153">
        <v>12.324999999999999</v>
      </c>
    </row>
    <row r="1293" spans="1:10" x14ac:dyDescent="0.25">
      <c r="A1293" s="152" t="s">
        <v>1253</v>
      </c>
      <c r="B1293" s="153">
        <v>89.089999639449005</v>
      </c>
      <c r="C1293" s="153">
        <v>328.91104283095899</v>
      </c>
      <c r="D1293" s="153">
        <v>138.459</v>
      </c>
      <c r="E1293" s="153">
        <v>191.65899999999999</v>
      </c>
      <c r="F1293" s="153">
        <v>187.44900000000001</v>
      </c>
      <c r="G1293" s="153">
        <v>179.72200000000001</v>
      </c>
      <c r="H1293" s="153">
        <v>109.863</v>
      </c>
      <c r="I1293" s="153">
        <v>52.521000000000001</v>
      </c>
      <c r="J1293" s="153">
        <v>10.327</v>
      </c>
    </row>
    <row r="1294" spans="1:10" x14ac:dyDescent="0.25">
      <c r="A1294" s="152" t="s">
        <v>1254</v>
      </c>
      <c r="B1294" s="153">
        <v>77.373698143026303</v>
      </c>
      <c r="C1294" s="153">
        <v>317.86052803186999</v>
      </c>
      <c r="D1294" s="153">
        <v>123.745</v>
      </c>
      <c r="E1294" s="153">
        <v>177.46199999999999</v>
      </c>
      <c r="F1294" s="153">
        <v>184.053</v>
      </c>
      <c r="G1294" s="153">
        <v>171.262</v>
      </c>
      <c r="H1294" s="153">
        <v>111.11199999999999</v>
      </c>
      <c r="I1294" s="153">
        <v>53.393999999999998</v>
      </c>
      <c r="J1294" s="153">
        <v>8.9719999999999995</v>
      </c>
    </row>
    <row r="1295" spans="1:10" x14ac:dyDescent="0.25">
      <c r="A1295" s="152" t="s">
        <v>1255</v>
      </c>
      <c r="B1295" s="153">
        <v>61.865848396349101</v>
      </c>
      <c r="C1295" s="153">
        <v>263.443338116544</v>
      </c>
      <c r="D1295" s="153">
        <v>111.21599999999999</v>
      </c>
      <c r="E1295" s="153">
        <v>165.85599999999999</v>
      </c>
      <c r="F1295" s="153">
        <v>182.44</v>
      </c>
      <c r="G1295" s="153">
        <v>164.88</v>
      </c>
      <c r="H1295" s="153">
        <v>113.16800000000001</v>
      </c>
      <c r="I1295" s="153">
        <v>54.631999999999998</v>
      </c>
      <c r="J1295" s="153">
        <v>7.8079999999999998</v>
      </c>
    </row>
    <row r="1296" spans="1:10" x14ac:dyDescent="0.25">
      <c r="A1296" s="152" t="s">
        <v>1256</v>
      </c>
      <c r="B1296" s="153">
        <v>51.848490568392002</v>
      </c>
      <c r="C1296" s="153">
        <v>220.84237096842099</v>
      </c>
      <c r="D1296" s="153">
        <v>88.676000000000002</v>
      </c>
      <c r="E1296" s="153">
        <v>143.035</v>
      </c>
      <c r="F1296" s="153">
        <v>176.154</v>
      </c>
      <c r="G1296" s="153">
        <v>151.244</v>
      </c>
      <c r="H1296" s="153">
        <v>114.96899999999999</v>
      </c>
      <c r="I1296" s="153">
        <v>55.66</v>
      </c>
      <c r="J1296" s="153">
        <v>5.9219999999999997</v>
      </c>
    </row>
    <row r="1297" spans="1:10" x14ac:dyDescent="0.25">
      <c r="A1297" s="152" t="s">
        <v>1257</v>
      </c>
      <c r="B1297" s="153">
        <v>45.076824643948399</v>
      </c>
      <c r="C1297" s="153">
        <v>194.673371800214</v>
      </c>
      <c r="D1297" s="153">
        <v>76.197999999999993</v>
      </c>
      <c r="E1297" s="153">
        <v>128.1</v>
      </c>
      <c r="F1297" s="153">
        <v>166.41900000000001</v>
      </c>
      <c r="G1297" s="153">
        <v>139.98599999999999</v>
      </c>
      <c r="H1297" s="153">
        <v>110.874</v>
      </c>
      <c r="I1297" s="153">
        <v>53.491999999999997</v>
      </c>
      <c r="J1297" s="153">
        <v>4.9710000000000001</v>
      </c>
    </row>
    <row r="1298" spans="1:10" x14ac:dyDescent="0.25">
      <c r="A1298" s="152" t="s">
        <v>1258</v>
      </c>
      <c r="B1298" s="153">
        <v>39.738048772175098</v>
      </c>
      <c r="C1298" s="153">
        <v>166.661088613956</v>
      </c>
      <c r="D1298" s="153">
        <v>65.822000000000003</v>
      </c>
      <c r="E1298" s="153">
        <v>115.496</v>
      </c>
      <c r="F1298" s="153">
        <v>157.976</v>
      </c>
      <c r="G1298" s="153">
        <v>130.626</v>
      </c>
      <c r="H1298" s="153">
        <v>107.102</v>
      </c>
      <c r="I1298" s="153">
        <v>51.317999999999998</v>
      </c>
      <c r="J1298" s="153">
        <v>4.2</v>
      </c>
    </row>
    <row r="1299" spans="1:10" x14ac:dyDescent="0.25">
      <c r="A1299" s="152" t="s">
        <v>1259</v>
      </c>
      <c r="B1299" s="153">
        <v>35.004996885706198</v>
      </c>
      <c r="C1299" s="153">
        <v>144.26232515642999</v>
      </c>
      <c r="D1299" s="153">
        <v>57.290999999999997</v>
      </c>
      <c r="E1299" s="153">
        <v>105.09</v>
      </c>
      <c r="F1299" s="153">
        <v>151.00899999999999</v>
      </c>
      <c r="G1299" s="153">
        <v>123.16</v>
      </c>
      <c r="H1299" s="153">
        <v>103.86799999999999</v>
      </c>
      <c r="I1299" s="153">
        <v>49.259</v>
      </c>
      <c r="J1299" s="153">
        <v>3.5830000000000002</v>
      </c>
    </row>
    <row r="1300" spans="1:10" x14ac:dyDescent="0.25">
      <c r="A1300" s="152" t="s">
        <v>1260</v>
      </c>
      <c r="B1300" s="153">
        <v>31.380334468455001</v>
      </c>
      <c r="C1300" s="153">
        <v>126.32926389122601</v>
      </c>
      <c r="D1300" s="153">
        <v>50.173999999999999</v>
      </c>
      <c r="E1300" s="153">
        <v>96.352999999999994</v>
      </c>
      <c r="F1300" s="153">
        <v>145.148</v>
      </c>
      <c r="G1300" s="153">
        <v>117.169</v>
      </c>
      <c r="H1300" s="153">
        <v>100.991</v>
      </c>
      <c r="I1300" s="153">
        <v>47.238999999999997</v>
      </c>
      <c r="J1300" s="153">
        <v>3.0859999999999999</v>
      </c>
    </row>
    <row r="1301" spans="1:10" x14ac:dyDescent="0.25">
      <c r="A1301" s="152" t="s">
        <v>1261</v>
      </c>
      <c r="B1301" s="153">
        <v>28.7917999258366</v>
      </c>
      <c r="C1301" s="153">
        <v>112.840620988632</v>
      </c>
      <c r="D1301" s="153">
        <v>44.170999999999999</v>
      </c>
      <c r="E1301" s="153">
        <v>88.9</v>
      </c>
      <c r="F1301" s="153">
        <v>140.15600000000001</v>
      </c>
      <c r="G1301" s="153">
        <v>112.366</v>
      </c>
      <c r="H1301" s="153">
        <v>98.367999999999995</v>
      </c>
      <c r="I1301" s="153">
        <v>45.228999999999999</v>
      </c>
      <c r="J1301" s="153">
        <v>2.67</v>
      </c>
    </row>
    <row r="1302" spans="1:10" x14ac:dyDescent="0.25">
      <c r="A1302" s="152" t="s">
        <v>1262</v>
      </c>
      <c r="B1302" s="153">
        <v>26.811836189945002</v>
      </c>
      <c r="C1302" s="153">
        <v>102.897880896975</v>
      </c>
      <c r="D1302" s="153">
        <v>39.142000000000003</v>
      </c>
      <c r="E1302" s="153">
        <v>82.676000000000002</v>
      </c>
      <c r="F1302" s="153">
        <v>136.12899999999999</v>
      </c>
      <c r="G1302" s="153">
        <v>108.752</v>
      </c>
      <c r="H1302" s="153">
        <v>96.091999999999999</v>
      </c>
      <c r="I1302" s="153">
        <v>43.274999999999999</v>
      </c>
      <c r="J1302" s="153">
        <v>2.3340000000000001</v>
      </c>
    </row>
    <row r="1303" spans="1:10" x14ac:dyDescent="0.25">
      <c r="A1303" s="152" t="s">
        <v>1263</v>
      </c>
      <c r="B1303" s="153">
        <v>382.93544961371498</v>
      </c>
      <c r="C1303" s="153">
        <v>539.91350924841004</v>
      </c>
      <c r="D1303" s="153">
        <v>186.84100000000001</v>
      </c>
      <c r="E1303" s="153">
        <v>254.80699999999999</v>
      </c>
      <c r="F1303" s="153">
        <v>241.83199999999999</v>
      </c>
      <c r="G1303" s="153">
        <v>170.59700000000001</v>
      </c>
      <c r="H1303" s="153">
        <v>108.977</v>
      </c>
      <c r="I1303" s="153">
        <v>68.114000000000004</v>
      </c>
      <c r="J1303" s="153">
        <v>26.332000000000001</v>
      </c>
    </row>
    <row r="1304" spans="1:10" x14ac:dyDescent="0.25">
      <c r="A1304" s="152" t="s">
        <v>1264</v>
      </c>
      <c r="B1304" s="153">
        <v>366.79356933360799</v>
      </c>
      <c r="C1304" s="153">
        <v>523.66789845494395</v>
      </c>
      <c r="D1304" s="153">
        <v>193.07400000000001</v>
      </c>
      <c r="E1304" s="153">
        <v>263.30799999999999</v>
      </c>
      <c r="F1304" s="153">
        <v>249.9</v>
      </c>
      <c r="G1304" s="153">
        <v>176.28899999999999</v>
      </c>
      <c r="H1304" s="153">
        <v>112.61199999999999</v>
      </c>
      <c r="I1304" s="153">
        <v>70.387</v>
      </c>
      <c r="J1304" s="153">
        <v>27.21</v>
      </c>
    </row>
    <row r="1305" spans="1:10" x14ac:dyDescent="0.25">
      <c r="A1305" s="152" t="s">
        <v>1265</v>
      </c>
      <c r="B1305" s="153">
        <v>351.31814413077501</v>
      </c>
      <c r="C1305" s="153">
        <v>507.71194111412501</v>
      </c>
      <c r="D1305" s="153">
        <v>201.30799999999999</v>
      </c>
      <c r="E1305" s="153">
        <v>274.536</v>
      </c>
      <c r="F1305" s="153">
        <v>260.55599999999998</v>
      </c>
      <c r="G1305" s="153">
        <v>183.80699999999999</v>
      </c>
      <c r="H1305" s="153">
        <v>117.414</v>
      </c>
      <c r="I1305" s="153">
        <v>73.388000000000005</v>
      </c>
      <c r="J1305" s="153">
        <v>28.370999999999999</v>
      </c>
    </row>
    <row r="1306" spans="1:10" x14ac:dyDescent="0.25">
      <c r="A1306" s="152" t="s">
        <v>1266</v>
      </c>
      <c r="B1306" s="153">
        <v>306.532524448652</v>
      </c>
      <c r="C1306" s="153">
        <v>485.20868445592498</v>
      </c>
      <c r="D1306" s="153">
        <v>210.721</v>
      </c>
      <c r="E1306" s="153">
        <v>287.375</v>
      </c>
      <c r="F1306" s="153">
        <v>272.74</v>
      </c>
      <c r="G1306" s="153">
        <v>192.40199999999999</v>
      </c>
      <c r="H1306" s="153">
        <v>122.904</v>
      </c>
      <c r="I1306" s="153">
        <v>76.819999999999993</v>
      </c>
      <c r="J1306" s="153">
        <v>29.698</v>
      </c>
    </row>
    <row r="1307" spans="1:10" x14ac:dyDescent="0.25">
      <c r="A1307" s="152" t="s">
        <v>1267</v>
      </c>
      <c r="B1307" s="153">
        <v>267.701271684289</v>
      </c>
      <c r="C1307" s="153">
        <v>427.31659836517201</v>
      </c>
      <c r="D1307" s="153">
        <v>215.60400000000001</v>
      </c>
      <c r="E1307" s="153">
        <v>292.488</v>
      </c>
      <c r="F1307" s="153">
        <v>277.51600000000002</v>
      </c>
      <c r="G1307" s="153">
        <v>206.661</v>
      </c>
      <c r="H1307" s="153">
        <v>134.21799999999999</v>
      </c>
      <c r="I1307" s="153">
        <v>85.603999999999999</v>
      </c>
      <c r="J1307" s="153">
        <v>28.369</v>
      </c>
    </row>
    <row r="1308" spans="1:10" x14ac:dyDescent="0.25">
      <c r="A1308" s="152" t="s">
        <v>1268</v>
      </c>
      <c r="B1308" s="153">
        <v>232.18896402866099</v>
      </c>
      <c r="C1308" s="153">
        <v>375.09655340204301</v>
      </c>
      <c r="D1308" s="153">
        <v>212.61500000000001</v>
      </c>
      <c r="E1308" s="153">
        <v>288.14400000000001</v>
      </c>
      <c r="F1308" s="153">
        <v>274.75700000000001</v>
      </c>
      <c r="G1308" s="153">
        <v>221.32400000000001</v>
      </c>
      <c r="H1308" s="153">
        <v>149.89099999999999</v>
      </c>
      <c r="I1308" s="153">
        <v>95.772999999999996</v>
      </c>
      <c r="J1308" s="153">
        <v>25.175999999999998</v>
      </c>
    </row>
    <row r="1309" spans="1:10" x14ac:dyDescent="0.25">
      <c r="A1309" s="152" t="s">
        <v>1269</v>
      </c>
      <c r="B1309" s="153">
        <v>200.04987048775499</v>
      </c>
      <c r="C1309" s="153">
        <v>329.00550842308701</v>
      </c>
      <c r="D1309" s="153">
        <v>201.3</v>
      </c>
      <c r="E1309" s="153">
        <v>282.22500000000002</v>
      </c>
      <c r="F1309" s="153">
        <v>275.95800000000003</v>
      </c>
      <c r="G1309" s="153">
        <v>225.48599999999999</v>
      </c>
      <c r="H1309" s="153">
        <v>158.792</v>
      </c>
      <c r="I1309" s="153">
        <v>90.287000000000006</v>
      </c>
      <c r="J1309" s="153">
        <v>24.312000000000001</v>
      </c>
    </row>
    <row r="1310" spans="1:10" x14ac:dyDescent="0.25">
      <c r="A1310" s="152" t="s">
        <v>1270</v>
      </c>
      <c r="B1310" s="153">
        <v>174.983429371065</v>
      </c>
      <c r="C1310" s="153">
        <v>295.17770153434401</v>
      </c>
      <c r="D1310" s="153">
        <v>179.15199999999999</v>
      </c>
      <c r="E1310" s="153">
        <v>277.774</v>
      </c>
      <c r="F1310" s="153">
        <v>278.86700000000002</v>
      </c>
      <c r="G1310" s="153">
        <v>233.726</v>
      </c>
      <c r="H1310" s="153">
        <v>156.15700000000001</v>
      </c>
      <c r="I1310" s="153">
        <v>76.402000000000001</v>
      </c>
      <c r="J1310" s="153">
        <v>26.262</v>
      </c>
    </row>
    <row r="1311" spans="1:10" x14ac:dyDescent="0.25">
      <c r="A1311" s="152" t="s">
        <v>1271</v>
      </c>
      <c r="B1311" s="153">
        <v>155.65429424955499</v>
      </c>
      <c r="C1311" s="153">
        <v>290.82479868622698</v>
      </c>
      <c r="D1311" s="153">
        <v>153.19999999999999</v>
      </c>
      <c r="E1311" s="153">
        <v>270.887</v>
      </c>
      <c r="F1311" s="153">
        <v>286.88</v>
      </c>
      <c r="G1311" s="153">
        <v>240.88499999999999</v>
      </c>
      <c r="H1311" s="153">
        <v>157.04300000000001</v>
      </c>
      <c r="I1311" s="153">
        <v>73.760000000000005</v>
      </c>
      <c r="J1311" s="153">
        <v>33.505000000000003</v>
      </c>
    </row>
    <row r="1312" spans="1:10" x14ac:dyDescent="0.25">
      <c r="A1312" s="152" t="s">
        <v>1272</v>
      </c>
      <c r="B1312" s="153">
        <v>138.41564848633899</v>
      </c>
      <c r="C1312" s="153">
        <v>280.63999958489802</v>
      </c>
      <c r="D1312" s="153">
        <v>133.60400000000001</v>
      </c>
      <c r="E1312" s="153">
        <v>264.10599999999999</v>
      </c>
      <c r="F1312" s="153">
        <v>287.74</v>
      </c>
      <c r="G1312" s="153">
        <v>239.58600000000001</v>
      </c>
      <c r="H1312" s="153">
        <v>157.96799999999999</v>
      </c>
      <c r="I1312" s="153">
        <v>75.811999999999998</v>
      </c>
      <c r="J1312" s="153">
        <v>38.444000000000003</v>
      </c>
    </row>
    <row r="1313" spans="1:10" x14ac:dyDescent="0.25">
      <c r="A1313" s="152" t="s">
        <v>1273</v>
      </c>
      <c r="B1313" s="153">
        <v>108.402784313189</v>
      </c>
      <c r="C1313" s="153">
        <v>271.38499966843199</v>
      </c>
      <c r="D1313" s="153">
        <v>117.152</v>
      </c>
      <c r="E1313" s="153">
        <v>255.11799999999999</v>
      </c>
      <c r="F1313" s="153">
        <v>279.666</v>
      </c>
      <c r="G1313" s="153">
        <v>237.114</v>
      </c>
      <c r="H1313" s="153">
        <v>162.887</v>
      </c>
      <c r="I1313" s="153">
        <v>78.722999999999999</v>
      </c>
      <c r="J1313" s="153">
        <v>39.94</v>
      </c>
    </row>
    <row r="1314" spans="1:10" x14ac:dyDescent="0.25">
      <c r="A1314" s="152" t="s">
        <v>1274</v>
      </c>
      <c r="B1314" s="153">
        <v>89.647750012722994</v>
      </c>
      <c r="C1314" s="153">
        <v>255.612514859231</v>
      </c>
      <c r="D1314" s="153">
        <v>115.965</v>
      </c>
      <c r="E1314" s="153">
        <v>248.63499999999999</v>
      </c>
      <c r="F1314" s="153">
        <v>272.34399999999999</v>
      </c>
      <c r="G1314" s="153">
        <v>234.81200000000001</v>
      </c>
      <c r="H1314" s="153">
        <v>164.64500000000001</v>
      </c>
      <c r="I1314" s="153">
        <v>80.400999999999996</v>
      </c>
      <c r="J1314" s="153">
        <v>40.878</v>
      </c>
    </row>
    <row r="1315" spans="1:10" x14ac:dyDescent="0.25">
      <c r="A1315" s="152" t="s">
        <v>1275</v>
      </c>
      <c r="B1315" s="153">
        <v>82.949606499793106</v>
      </c>
      <c r="C1315" s="153">
        <v>243.000223917673</v>
      </c>
      <c r="D1315" s="153">
        <v>115.824</v>
      </c>
      <c r="E1315" s="153">
        <v>244.422</v>
      </c>
      <c r="F1315" s="153">
        <v>267.52499999999998</v>
      </c>
      <c r="G1315" s="153">
        <v>234.60499999999999</v>
      </c>
      <c r="H1315" s="153">
        <v>167.83799999999999</v>
      </c>
      <c r="I1315" s="153">
        <v>82.763999999999996</v>
      </c>
      <c r="J1315" s="153">
        <v>42.161999999999999</v>
      </c>
    </row>
    <row r="1316" spans="1:10" x14ac:dyDescent="0.25">
      <c r="A1316" s="152" t="s">
        <v>1276</v>
      </c>
      <c r="B1316" s="153">
        <v>75.056724587018707</v>
      </c>
      <c r="C1316" s="153">
        <v>228.88176906615999</v>
      </c>
      <c r="D1316" s="153">
        <v>110.223</v>
      </c>
      <c r="E1316" s="153">
        <v>227.06899999999999</v>
      </c>
      <c r="F1316" s="153">
        <v>249.24299999999999</v>
      </c>
      <c r="G1316" s="153">
        <v>225.90799999999999</v>
      </c>
      <c r="H1316" s="153">
        <v>167.364</v>
      </c>
      <c r="I1316" s="153">
        <v>83.415999999999997</v>
      </c>
      <c r="J1316" s="153">
        <v>42.216999999999999</v>
      </c>
    </row>
    <row r="1317" spans="1:10" x14ac:dyDescent="0.25">
      <c r="A1317" s="152" t="s">
        <v>1277</v>
      </c>
      <c r="B1317" s="153">
        <v>68.327178660360403</v>
      </c>
      <c r="C1317" s="153">
        <v>215.93797282637701</v>
      </c>
      <c r="D1317" s="153">
        <v>103.252</v>
      </c>
      <c r="E1317" s="153">
        <v>211.40199999999999</v>
      </c>
      <c r="F1317" s="153">
        <v>233.20699999999999</v>
      </c>
      <c r="G1317" s="153">
        <v>214.76400000000001</v>
      </c>
      <c r="H1317" s="153">
        <v>161.18</v>
      </c>
      <c r="I1317" s="153">
        <v>80.382000000000005</v>
      </c>
      <c r="J1317" s="153">
        <v>40.133000000000003</v>
      </c>
    </row>
    <row r="1318" spans="1:10" x14ac:dyDescent="0.25">
      <c r="A1318" s="152" t="s">
        <v>1278</v>
      </c>
      <c r="B1318" s="153">
        <v>62.783331179105097</v>
      </c>
      <c r="C1318" s="153">
        <v>204.41211764894101</v>
      </c>
      <c r="D1318" s="153">
        <v>95.158000000000001</v>
      </c>
      <c r="E1318" s="153">
        <v>194.38800000000001</v>
      </c>
      <c r="F1318" s="153">
        <v>216.024</v>
      </c>
      <c r="G1318" s="153">
        <v>202.04499999999999</v>
      </c>
      <c r="H1318" s="153">
        <v>153.15100000000001</v>
      </c>
      <c r="I1318" s="153">
        <v>76.152000000000001</v>
      </c>
      <c r="J1318" s="153">
        <v>37.262</v>
      </c>
    </row>
    <row r="1319" spans="1:10" x14ac:dyDescent="0.25">
      <c r="A1319" s="152" t="s">
        <v>1279</v>
      </c>
      <c r="B1319" s="153">
        <v>57.842896155564503</v>
      </c>
      <c r="C1319" s="153">
        <v>193.99548795731801</v>
      </c>
      <c r="D1319" s="153">
        <v>86.673000000000002</v>
      </c>
      <c r="E1319" s="153">
        <v>177.33199999999999</v>
      </c>
      <c r="F1319" s="153">
        <v>199.03800000000001</v>
      </c>
      <c r="G1319" s="153">
        <v>188.96</v>
      </c>
      <c r="H1319" s="153">
        <v>144.22999999999999</v>
      </c>
      <c r="I1319" s="153">
        <v>71.259</v>
      </c>
      <c r="J1319" s="153">
        <v>33.948</v>
      </c>
    </row>
    <row r="1320" spans="1:10" x14ac:dyDescent="0.25">
      <c r="A1320" s="152" t="s">
        <v>1280</v>
      </c>
      <c r="B1320" s="153">
        <v>53.526855050317302</v>
      </c>
      <c r="C1320" s="153">
        <v>184.33116081777399</v>
      </c>
      <c r="D1320" s="153">
        <v>78.206000000000003</v>
      </c>
      <c r="E1320" s="153">
        <v>160.89099999999999</v>
      </c>
      <c r="F1320" s="153">
        <v>182.81200000000001</v>
      </c>
      <c r="G1320" s="153">
        <v>176.11099999999999</v>
      </c>
      <c r="H1320" s="153">
        <v>134.95500000000001</v>
      </c>
      <c r="I1320" s="153">
        <v>66.03</v>
      </c>
      <c r="J1320" s="153">
        <v>30.414999999999999</v>
      </c>
    </row>
    <row r="1321" spans="1:10" x14ac:dyDescent="0.25">
      <c r="A1321" s="152" t="s">
        <v>1281</v>
      </c>
      <c r="B1321" s="153">
        <v>49.653342028171501</v>
      </c>
      <c r="C1321" s="153">
        <v>175.523211562667</v>
      </c>
      <c r="D1321" s="153">
        <v>70.102999999999994</v>
      </c>
      <c r="E1321" s="153">
        <v>145.58699999999999</v>
      </c>
      <c r="F1321" s="153">
        <v>167.86199999999999</v>
      </c>
      <c r="G1321" s="153">
        <v>164.01</v>
      </c>
      <c r="H1321" s="153">
        <v>125.816</v>
      </c>
      <c r="I1321" s="153">
        <v>60.743000000000002</v>
      </c>
      <c r="J1321" s="153">
        <v>26.879000000000001</v>
      </c>
    </row>
    <row r="1322" spans="1:10" x14ac:dyDescent="0.25">
      <c r="A1322" s="152" t="s">
        <v>1282</v>
      </c>
      <c r="B1322" s="153">
        <v>46.315215309990599</v>
      </c>
      <c r="C1322" s="153">
        <v>167.26671938253901</v>
      </c>
      <c r="D1322" s="153">
        <v>62.488</v>
      </c>
      <c r="E1322" s="153">
        <v>131.49799999999999</v>
      </c>
      <c r="F1322" s="153">
        <v>154.226</v>
      </c>
      <c r="G1322" s="153">
        <v>152.76900000000001</v>
      </c>
      <c r="H1322" s="153">
        <v>116.97499999999999</v>
      </c>
      <c r="I1322" s="153">
        <v>55.539000000000001</v>
      </c>
      <c r="J1322" s="153">
        <v>23.445</v>
      </c>
    </row>
    <row r="1323" spans="1:10" x14ac:dyDescent="0.25">
      <c r="A1323" s="152" t="s">
        <v>1283</v>
      </c>
      <c r="B1323" s="153">
        <v>90.355659199732798</v>
      </c>
      <c r="C1323" s="153">
        <v>184.57290654268101</v>
      </c>
      <c r="D1323" s="153">
        <v>100.86</v>
      </c>
      <c r="E1323" s="153">
        <v>235.14</v>
      </c>
      <c r="F1323" s="153">
        <v>138</v>
      </c>
      <c r="G1323" s="153">
        <v>84.78</v>
      </c>
      <c r="H1323" s="153">
        <v>32.22</v>
      </c>
      <c r="I1323" s="153">
        <v>8.4</v>
      </c>
      <c r="J1323" s="153">
        <v>0.6</v>
      </c>
    </row>
    <row r="1324" spans="1:10" x14ac:dyDescent="0.25">
      <c r="A1324" s="152" t="s">
        <v>1284</v>
      </c>
      <c r="B1324" s="153">
        <v>81.305356135422699</v>
      </c>
      <c r="C1324" s="153">
        <v>159.876977188941</v>
      </c>
      <c r="D1324" s="153">
        <v>97.801000000000002</v>
      </c>
      <c r="E1324" s="153">
        <v>228.00700000000001</v>
      </c>
      <c r="F1324" s="153">
        <v>133.81399999999999</v>
      </c>
      <c r="G1324" s="153">
        <v>82.207999999999998</v>
      </c>
      <c r="H1324" s="153">
        <v>31.242999999999999</v>
      </c>
      <c r="I1324" s="153">
        <v>8.1449999999999996</v>
      </c>
      <c r="J1324" s="153">
        <v>0.58199999999999996</v>
      </c>
    </row>
    <row r="1325" spans="1:10" x14ac:dyDescent="0.25">
      <c r="A1325" s="152" t="s">
        <v>1285</v>
      </c>
      <c r="B1325" s="153">
        <v>72.522445677801798</v>
      </c>
      <c r="C1325" s="153">
        <v>136.31383499210401</v>
      </c>
      <c r="D1325" s="153">
        <v>100.154</v>
      </c>
      <c r="E1325" s="153">
        <v>233.494</v>
      </c>
      <c r="F1325" s="153">
        <v>137.03399999999999</v>
      </c>
      <c r="G1325" s="153">
        <v>84.186999999999998</v>
      </c>
      <c r="H1325" s="153">
        <v>31.994</v>
      </c>
      <c r="I1325" s="153">
        <v>8.3409999999999993</v>
      </c>
      <c r="J1325" s="153">
        <v>0.59599999999999997</v>
      </c>
    </row>
    <row r="1326" spans="1:10" x14ac:dyDescent="0.25">
      <c r="A1326" s="152" t="s">
        <v>1286</v>
      </c>
      <c r="B1326" s="153">
        <v>63.8054348458517</v>
      </c>
      <c r="C1326" s="153">
        <v>117.71086852715401</v>
      </c>
      <c r="D1326" s="153">
        <v>87.781999999999996</v>
      </c>
      <c r="E1326" s="153">
        <v>204.65</v>
      </c>
      <c r="F1326" s="153">
        <v>120.10599999999999</v>
      </c>
      <c r="G1326" s="153">
        <v>73.787000000000006</v>
      </c>
      <c r="H1326" s="153">
        <v>28.042000000000002</v>
      </c>
      <c r="I1326" s="153">
        <v>7.3109999999999999</v>
      </c>
      <c r="J1326" s="153">
        <v>0.52200000000000002</v>
      </c>
    </row>
    <row r="1327" spans="1:10" x14ac:dyDescent="0.25">
      <c r="A1327" s="152" t="s">
        <v>1287</v>
      </c>
      <c r="B1327" s="153">
        <v>55.797695430955301</v>
      </c>
      <c r="C1327" s="153">
        <v>105.874168371319</v>
      </c>
      <c r="D1327" s="153">
        <v>87.445999999999998</v>
      </c>
      <c r="E1327" s="153">
        <v>203.86600000000001</v>
      </c>
      <c r="F1327" s="153">
        <v>119.646</v>
      </c>
      <c r="G1327" s="153">
        <v>73.504000000000005</v>
      </c>
      <c r="H1327" s="153">
        <v>27.934999999999999</v>
      </c>
      <c r="I1327" s="153">
        <v>7.2830000000000004</v>
      </c>
      <c r="J1327" s="153">
        <v>0.52</v>
      </c>
    </row>
    <row r="1328" spans="1:10" x14ac:dyDescent="0.25">
      <c r="A1328" s="152" t="s">
        <v>1288</v>
      </c>
      <c r="B1328" s="153">
        <v>52.213290548698602</v>
      </c>
      <c r="C1328" s="153">
        <v>92.2435455962394</v>
      </c>
      <c r="D1328" s="153">
        <v>80.352000000000004</v>
      </c>
      <c r="E1328" s="153">
        <v>187.328</v>
      </c>
      <c r="F1328" s="153">
        <v>109.94</v>
      </c>
      <c r="G1328" s="153">
        <v>67.540999999999997</v>
      </c>
      <c r="H1328" s="153">
        <v>25.669</v>
      </c>
      <c r="I1328" s="153">
        <v>6.6920000000000002</v>
      </c>
      <c r="J1328" s="153">
        <v>0.47799999999999998</v>
      </c>
    </row>
    <row r="1329" spans="1:10" x14ac:dyDescent="0.25">
      <c r="A1329" s="152" t="s">
        <v>1289</v>
      </c>
      <c r="B1329" s="153">
        <v>49.590464820811597</v>
      </c>
      <c r="C1329" s="153">
        <v>94.164305235720406</v>
      </c>
      <c r="D1329" s="153">
        <v>76.284000000000006</v>
      </c>
      <c r="E1329" s="153">
        <v>177.84399999999999</v>
      </c>
      <c r="F1329" s="153">
        <v>104.374</v>
      </c>
      <c r="G1329" s="153">
        <v>64.122</v>
      </c>
      <c r="H1329" s="153">
        <v>24.369</v>
      </c>
      <c r="I1329" s="153">
        <v>6.3529999999999998</v>
      </c>
      <c r="J1329" s="153">
        <v>0.45400000000000001</v>
      </c>
    </row>
    <row r="1330" spans="1:10" x14ac:dyDescent="0.25">
      <c r="A1330" s="152" t="s">
        <v>1290</v>
      </c>
      <c r="B1330" s="153">
        <v>46.487093686955397</v>
      </c>
      <c r="C1330" s="153">
        <v>87.628114230809103</v>
      </c>
      <c r="D1330" s="153">
        <v>76.081999999999994</v>
      </c>
      <c r="E1330" s="153">
        <v>177.374</v>
      </c>
      <c r="F1330" s="153">
        <v>104.098</v>
      </c>
      <c r="G1330" s="153">
        <v>63.951999999999998</v>
      </c>
      <c r="H1330" s="153">
        <v>24.305</v>
      </c>
      <c r="I1330" s="153">
        <v>6.3360000000000003</v>
      </c>
      <c r="J1330" s="153">
        <v>0.45300000000000001</v>
      </c>
    </row>
    <row r="1331" spans="1:10" x14ac:dyDescent="0.25">
      <c r="A1331" s="152" t="s">
        <v>1291</v>
      </c>
      <c r="B1331" s="153">
        <v>49.006620849156903</v>
      </c>
      <c r="C1331" s="153">
        <v>84.059785000090699</v>
      </c>
      <c r="D1331" s="153">
        <v>68.921000000000006</v>
      </c>
      <c r="E1331" s="153">
        <v>160.679</v>
      </c>
      <c r="F1331" s="153">
        <v>94.3</v>
      </c>
      <c r="G1331" s="153">
        <v>57.933</v>
      </c>
      <c r="H1331" s="153">
        <v>22.016999999999999</v>
      </c>
      <c r="I1331" s="153">
        <v>5.74</v>
      </c>
      <c r="J1331" s="153">
        <v>0.41</v>
      </c>
    </row>
    <row r="1332" spans="1:10" x14ac:dyDescent="0.25">
      <c r="A1332" s="152" t="s">
        <v>1292</v>
      </c>
      <c r="B1332" s="153">
        <v>39.785424625951499</v>
      </c>
      <c r="C1332" s="153">
        <v>81.564547574430307</v>
      </c>
      <c r="D1332" s="153">
        <v>60.543999999999997</v>
      </c>
      <c r="E1332" s="153">
        <v>125.491</v>
      </c>
      <c r="F1332" s="153">
        <v>80.942999999999998</v>
      </c>
      <c r="G1332" s="153">
        <v>49.399000000000001</v>
      </c>
      <c r="H1332" s="153">
        <v>21.361999999999998</v>
      </c>
      <c r="I1332" s="153">
        <v>5.2629999999999999</v>
      </c>
      <c r="J1332" s="153">
        <v>0.998</v>
      </c>
    </row>
    <row r="1333" spans="1:10" x14ac:dyDescent="0.25">
      <c r="A1333" s="152" t="s">
        <v>1293</v>
      </c>
      <c r="B1333" s="153">
        <v>32.0094937818155</v>
      </c>
      <c r="C1333" s="153">
        <v>73.092775195282101</v>
      </c>
      <c r="D1333" s="153">
        <v>48.350999999999999</v>
      </c>
      <c r="E1333" s="153">
        <v>110.761</v>
      </c>
      <c r="F1333" s="153">
        <v>84.567999999999998</v>
      </c>
      <c r="G1333" s="153">
        <v>45.326999999999998</v>
      </c>
      <c r="H1333" s="153">
        <v>19.134</v>
      </c>
      <c r="I1333" s="153">
        <v>7.06</v>
      </c>
      <c r="J1333" s="153">
        <v>0.79900000000000004</v>
      </c>
    </row>
    <row r="1334" spans="1:10" x14ac:dyDescent="0.25">
      <c r="A1334" s="152" t="s">
        <v>1294</v>
      </c>
      <c r="B1334" s="153">
        <v>22.4053881715434</v>
      </c>
      <c r="C1334" s="153">
        <v>69.201523671899693</v>
      </c>
      <c r="D1334" s="153">
        <v>50.756</v>
      </c>
      <c r="E1334" s="153">
        <v>121.301</v>
      </c>
      <c r="F1334" s="153">
        <v>100.863</v>
      </c>
      <c r="G1334" s="153">
        <v>55.317999999999998</v>
      </c>
      <c r="H1334" s="153">
        <v>23.204999999999998</v>
      </c>
      <c r="I1334" s="153">
        <v>7.758</v>
      </c>
      <c r="J1334" s="153">
        <v>0.79900000000000004</v>
      </c>
    </row>
    <row r="1335" spans="1:10" x14ac:dyDescent="0.25">
      <c r="A1335" s="152" t="s">
        <v>1295</v>
      </c>
      <c r="B1335" s="153">
        <v>16.356740660308599</v>
      </c>
      <c r="C1335" s="153">
        <v>65.772567545363003</v>
      </c>
      <c r="D1335" s="153">
        <v>46.734000000000002</v>
      </c>
      <c r="E1335" s="153">
        <v>117.105</v>
      </c>
      <c r="F1335" s="153">
        <v>105.94</v>
      </c>
      <c r="G1335" s="153">
        <v>59.384</v>
      </c>
      <c r="H1335" s="153">
        <v>24.724</v>
      </c>
      <c r="I1335" s="153">
        <v>7.5540000000000003</v>
      </c>
      <c r="J1335" s="153">
        <v>0.499</v>
      </c>
    </row>
    <row r="1336" spans="1:10" x14ac:dyDescent="0.25">
      <c r="A1336" s="152" t="s">
        <v>1296</v>
      </c>
      <c r="B1336" s="153">
        <v>14.210867353939101</v>
      </c>
      <c r="C1336" s="153">
        <v>62.243885864168</v>
      </c>
      <c r="D1336" s="153">
        <v>32.725999999999999</v>
      </c>
      <c r="E1336" s="153">
        <v>99.646000000000001</v>
      </c>
      <c r="F1336" s="153">
        <v>115.94799999999999</v>
      </c>
      <c r="G1336" s="153">
        <v>75.778999999999996</v>
      </c>
      <c r="H1336" s="153">
        <v>31.478000000000002</v>
      </c>
      <c r="I1336" s="153">
        <v>7.8390000000000004</v>
      </c>
      <c r="J1336" s="153">
        <v>0.36399999999999999</v>
      </c>
    </row>
    <row r="1337" spans="1:10" x14ac:dyDescent="0.25">
      <c r="A1337" s="152" t="s">
        <v>1297</v>
      </c>
      <c r="B1337" s="153">
        <v>12.392146797296499</v>
      </c>
      <c r="C1337" s="153">
        <v>58.951845468783802</v>
      </c>
      <c r="D1337" s="153">
        <v>23.358000000000001</v>
      </c>
      <c r="E1337" s="153">
        <v>84.816999999999993</v>
      </c>
      <c r="F1337" s="153">
        <v>118.696</v>
      </c>
      <c r="G1337" s="153">
        <v>91.311000000000007</v>
      </c>
      <c r="H1337" s="153">
        <v>38.377000000000002</v>
      </c>
      <c r="I1337" s="153">
        <v>8.4960000000000004</v>
      </c>
      <c r="J1337" s="153">
        <v>0.36499999999999999</v>
      </c>
    </row>
    <row r="1338" spans="1:10" x14ac:dyDescent="0.25">
      <c r="A1338" s="152" t="s">
        <v>1298</v>
      </c>
      <c r="B1338" s="153">
        <v>11.168014244173399</v>
      </c>
      <c r="C1338" s="153">
        <v>55.842627428839599</v>
      </c>
      <c r="D1338" s="153">
        <v>14.388999999999999</v>
      </c>
      <c r="E1338" s="153">
        <v>65.546999999999997</v>
      </c>
      <c r="F1338" s="153">
        <v>119.655</v>
      </c>
      <c r="G1338" s="153">
        <v>110.07</v>
      </c>
      <c r="H1338" s="153">
        <v>47.436</v>
      </c>
      <c r="I1338" s="153">
        <v>9.2870000000000008</v>
      </c>
      <c r="J1338" s="153">
        <v>0.39600000000000002</v>
      </c>
    </row>
    <row r="1339" spans="1:10" x14ac:dyDescent="0.25">
      <c r="A1339" s="152" t="s">
        <v>1299</v>
      </c>
      <c r="B1339" s="153">
        <v>10.112728961013</v>
      </c>
      <c r="C1339" s="153">
        <v>52.889284469059398</v>
      </c>
      <c r="D1339" s="153">
        <v>7.6020000000000003</v>
      </c>
      <c r="E1339" s="153">
        <v>45.457000000000001</v>
      </c>
      <c r="F1339" s="153">
        <v>114.214</v>
      </c>
      <c r="G1339" s="153">
        <v>131.078</v>
      </c>
      <c r="H1339" s="153">
        <v>58.960999999999999</v>
      </c>
      <c r="I1339" s="153">
        <v>10.201000000000001</v>
      </c>
      <c r="J1339" s="153">
        <v>0.46700000000000003</v>
      </c>
    </row>
    <row r="1340" spans="1:10" x14ac:dyDescent="0.25">
      <c r="A1340" s="152" t="s">
        <v>1300</v>
      </c>
      <c r="B1340" s="153">
        <v>9.2606318463451807</v>
      </c>
      <c r="C1340" s="153">
        <v>50.268462018077003</v>
      </c>
      <c r="D1340" s="153">
        <v>7.6310000000000002</v>
      </c>
      <c r="E1340" s="153">
        <v>45.63</v>
      </c>
      <c r="F1340" s="153">
        <v>114.648</v>
      </c>
      <c r="G1340" s="153">
        <v>131.577</v>
      </c>
      <c r="H1340" s="153">
        <v>59.186</v>
      </c>
      <c r="I1340" s="153">
        <v>10.239000000000001</v>
      </c>
      <c r="J1340" s="153">
        <v>0.46899999999999997</v>
      </c>
    </row>
    <row r="1341" spans="1:10" x14ac:dyDescent="0.25">
      <c r="A1341" s="152" t="s">
        <v>1301</v>
      </c>
      <c r="B1341" s="153">
        <v>8.4679954409999603</v>
      </c>
      <c r="C1341" s="153">
        <v>47.619762802485297</v>
      </c>
      <c r="D1341" s="153">
        <v>7.6479999999999997</v>
      </c>
      <c r="E1341" s="153">
        <v>45.725000000000001</v>
      </c>
      <c r="F1341" s="153">
        <v>114.89100000000001</v>
      </c>
      <c r="G1341" s="153">
        <v>131.85400000000001</v>
      </c>
      <c r="H1341" s="153">
        <v>59.311</v>
      </c>
      <c r="I1341" s="153">
        <v>10.260999999999999</v>
      </c>
      <c r="J1341" s="153">
        <v>0.47</v>
      </c>
    </row>
    <row r="1342" spans="1:10" x14ac:dyDescent="0.25">
      <c r="A1342" s="152" t="s">
        <v>1302</v>
      </c>
      <c r="B1342" s="153">
        <v>7.7576010380915301</v>
      </c>
      <c r="C1342" s="153">
        <v>45.040402318741499</v>
      </c>
      <c r="D1342" s="153">
        <v>7.665</v>
      </c>
      <c r="E1342" s="153">
        <v>45.829000000000001</v>
      </c>
      <c r="F1342" s="153">
        <v>115.151</v>
      </c>
      <c r="G1342" s="153">
        <v>132.154</v>
      </c>
      <c r="H1342" s="153">
        <v>59.445999999999998</v>
      </c>
      <c r="I1342" s="153">
        <v>10.284000000000001</v>
      </c>
      <c r="J1342" s="153">
        <v>0.47099999999999997</v>
      </c>
    </row>
    <row r="1343" spans="1:10" x14ac:dyDescent="0.25">
      <c r="A1343" s="152" t="s">
        <v>1303</v>
      </c>
      <c r="B1343" s="153">
        <v>54.756152503490597</v>
      </c>
      <c r="C1343" s="153">
        <v>140.22414753255799</v>
      </c>
      <c r="D1343" s="153">
        <v>29.077000000000002</v>
      </c>
      <c r="E1343" s="153">
        <v>128.947</v>
      </c>
      <c r="F1343" s="153">
        <v>131.29599999999999</v>
      </c>
      <c r="G1343" s="153">
        <v>83.132000000000005</v>
      </c>
      <c r="H1343" s="153">
        <v>41.116</v>
      </c>
      <c r="I1343" s="153">
        <v>11.317</v>
      </c>
      <c r="J1343" s="153">
        <v>0.71499999999999997</v>
      </c>
    </row>
    <row r="1344" spans="1:10" x14ac:dyDescent="0.25">
      <c r="A1344" s="152" t="s">
        <v>1304</v>
      </c>
      <c r="B1344" s="153">
        <v>44.543390027715503</v>
      </c>
      <c r="C1344" s="153">
        <v>120.356276214932</v>
      </c>
      <c r="D1344" s="153">
        <v>31.344999999999999</v>
      </c>
      <c r="E1344" s="153">
        <v>139.006</v>
      </c>
      <c r="F1344" s="153">
        <v>141.53800000000001</v>
      </c>
      <c r="G1344" s="153">
        <v>89.617000000000004</v>
      </c>
      <c r="H1344" s="153">
        <v>44.323999999999998</v>
      </c>
      <c r="I1344" s="153">
        <v>12.199</v>
      </c>
      <c r="J1344" s="153">
        <v>0.77100000000000002</v>
      </c>
    </row>
    <row r="1345" spans="1:10" x14ac:dyDescent="0.25">
      <c r="A1345" s="152" t="s">
        <v>1305</v>
      </c>
      <c r="B1345" s="153">
        <v>35.129260517972199</v>
      </c>
      <c r="C1345" s="153">
        <v>113.248400107946</v>
      </c>
      <c r="D1345" s="153">
        <v>42.402999999999999</v>
      </c>
      <c r="E1345" s="153">
        <v>153.666</v>
      </c>
      <c r="F1345" s="153">
        <v>151.54499999999999</v>
      </c>
      <c r="G1345" s="153">
        <v>91.509</v>
      </c>
      <c r="H1345" s="153">
        <v>43.234000000000002</v>
      </c>
      <c r="I1345" s="153">
        <v>11.72</v>
      </c>
      <c r="J1345" s="153">
        <v>0.64300000000000002</v>
      </c>
    </row>
    <row r="1346" spans="1:10" x14ac:dyDescent="0.25">
      <c r="A1346" s="152" t="s">
        <v>1306</v>
      </c>
      <c r="B1346" s="153">
        <v>26.7189855459347</v>
      </c>
      <c r="C1346" s="153">
        <v>109.68208626005401</v>
      </c>
      <c r="D1346" s="153">
        <v>49.15</v>
      </c>
      <c r="E1346" s="153">
        <v>155.31899999999999</v>
      </c>
      <c r="F1346" s="153">
        <v>136.398</v>
      </c>
      <c r="G1346" s="153">
        <v>82.64</v>
      </c>
      <c r="H1346" s="153">
        <v>38.357999999999997</v>
      </c>
      <c r="I1346" s="153">
        <v>9.6679999999999993</v>
      </c>
      <c r="J1346" s="153">
        <v>0.56699999999999995</v>
      </c>
    </row>
    <row r="1347" spans="1:10" x14ac:dyDescent="0.25">
      <c r="A1347" s="152" t="s">
        <v>1307</v>
      </c>
      <c r="B1347" s="153">
        <v>24.228897424140602</v>
      </c>
      <c r="C1347" s="153">
        <v>105.75934147677999</v>
      </c>
      <c r="D1347" s="153">
        <v>42.28</v>
      </c>
      <c r="E1347" s="153">
        <v>117.126</v>
      </c>
      <c r="F1347" s="153">
        <v>97.191000000000003</v>
      </c>
      <c r="G1347" s="153">
        <v>53.505000000000003</v>
      </c>
      <c r="H1347" s="153">
        <v>24.620999999999999</v>
      </c>
      <c r="I1347" s="153">
        <v>6.5739999999999998</v>
      </c>
      <c r="J1347" s="153">
        <v>0.38300000000000001</v>
      </c>
    </row>
    <row r="1348" spans="1:10" x14ac:dyDescent="0.25">
      <c r="A1348" s="152" t="s">
        <v>1308</v>
      </c>
      <c r="B1348" s="153">
        <v>18.309929082320799</v>
      </c>
      <c r="C1348" s="153">
        <v>98.227238332862001</v>
      </c>
      <c r="D1348" s="153">
        <v>29.623000000000001</v>
      </c>
      <c r="E1348" s="153">
        <v>106.32299999999999</v>
      </c>
      <c r="F1348" s="153">
        <v>98.147000000000006</v>
      </c>
      <c r="G1348" s="153">
        <v>47.902999999999999</v>
      </c>
      <c r="H1348" s="153">
        <v>15.759</v>
      </c>
      <c r="I1348" s="153">
        <v>3.589</v>
      </c>
      <c r="J1348" s="153">
        <v>0.25600000000000001</v>
      </c>
    </row>
    <row r="1349" spans="1:10" x14ac:dyDescent="0.25">
      <c r="A1349" s="152" t="s">
        <v>1309</v>
      </c>
      <c r="B1349" s="153">
        <v>13.2989876286195</v>
      </c>
      <c r="C1349" s="153">
        <v>88.158400769752205</v>
      </c>
      <c r="D1349" s="153">
        <v>22.459</v>
      </c>
      <c r="E1349" s="153">
        <v>97.234999999999999</v>
      </c>
      <c r="F1349" s="153">
        <v>101.602</v>
      </c>
      <c r="G1349" s="153">
        <v>52.17</v>
      </c>
      <c r="H1349" s="153">
        <v>16.388000000000002</v>
      </c>
      <c r="I1349" s="153">
        <v>2.7040000000000002</v>
      </c>
      <c r="J1349" s="153">
        <v>0.182</v>
      </c>
    </row>
    <row r="1350" spans="1:10" x14ac:dyDescent="0.25">
      <c r="A1350" s="152" t="s">
        <v>1310</v>
      </c>
      <c r="B1350" s="153">
        <v>10.039487753910601</v>
      </c>
      <c r="C1350" s="153">
        <v>79.009298506138705</v>
      </c>
      <c r="D1350" s="153">
        <v>16.954999999999998</v>
      </c>
      <c r="E1350" s="153">
        <v>79.933999999999997</v>
      </c>
      <c r="F1350" s="153">
        <v>105.768</v>
      </c>
      <c r="G1350" s="153">
        <v>60.692</v>
      </c>
      <c r="H1350" s="153">
        <v>19.222000000000001</v>
      </c>
      <c r="I1350" s="153">
        <v>3.0659999999999998</v>
      </c>
      <c r="J1350" s="153">
        <v>0.14299999999999999</v>
      </c>
    </row>
    <row r="1351" spans="1:10" x14ac:dyDescent="0.25">
      <c r="A1351" s="152" t="s">
        <v>1311</v>
      </c>
      <c r="B1351" s="153">
        <v>7.6629296649440803</v>
      </c>
      <c r="C1351" s="153">
        <v>74.162714120909001</v>
      </c>
      <c r="D1351" s="153">
        <v>15.907999999999999</v>
      </c>
      <c r="E1351" s="153">
        <v>62.371000000000002</v>
      </c>
      <c r="F1351" s="153">
        <v>92.875</v>
      </c>
      <c r="G1351" s="153">
        <v>63.895000000000003</v>
      </c>
      <c r="H1351" s="153">
        <v>21.521999999999998</v>
      </c>
      <c r="I1351" s="153">
        <v>3.41</v>
      </c>
      <c r="J1351" s="153">
        <v>0.159</v>
      </c>
    </row>
    <row r="1352" spans="1:10" x14ac:dyDescent="0.25">
      <c r="A1352" s="152" t="s">
        <v>1312</v>
      </c>
      <c r="B1352" s="153">
        <v>5.9504526601326102</v>
      </c>
      <c r="C1352" s="153">
        <v>66.762695857471002</v>
      </c>
      <c r="D1352" s="153">
        <v>13.114000000000001</v>
      </c>
      <c r="E1352" s="153">
        <v>59.018999999999998</v>
      </c>
      <c r="F1352" s="153">
        <v>92.225999999999999</v>
      </c>
      <c r="G1352" s="153">
        <v>73.986999999999995</v>
      </c>
      <c r="H1352" s="153">
        <v>26.471</v>
      </c>
      <c r="I1352" s="153">
        <v>4.1470000000000002</v>
      </c>
      <c r="J1352" s="153">
        <v>0.156</v>
      </c>
    </row>
    <row r="1353" spans="1:10" x14ac:dyDescent="0.25">
      <c r="A1353" s="152" t="s">
        <v>1313</v>
      </c>
      <c r="B1353" s="153">
        <v>5.1290205470317902</v>
      </c>
      <c r="C1353" s="153">
        <v>60.855670700246101</v>
      </c>
      <c r="D1353" s="153">
        <v>12.37</v>
      </c>
      <c r="E1353" s="153">
        <v>52.372999999999998</v>
      </c>
      <c r="F1353" s="153">
        <v>87.915999999999997</v>
      </c>
      <c r="G1353" s="153">
        <v>79.540000000000006</v>
      </c>
      <c r="H1353" s="153">
        <v>32.668999999999997</v>
      </c>
      <c r="I1353" s="153">
        <v>5.1970000000000001</v>
      </c>
      <c r="J1353" s="153">
        <v>0.19500000000000001</v>
      </c>
    </row>
    <row r="1354" spans="1:10" x14ac:dyDescent="0.25">
      <c r="A1354" s="152" t="s">
        <v>1314</v>
      </c>
      <c r="B1354" s="153">
        <v>4.4806174220958201</v>
      </c>
      <c r="C1354" s="153">
        <v>55.074627333133797</v>
      </c>
      <c r="D1354" s="153">
        <v>9.7710000000000008</v>
      </c>
      <c r="E1354" s="153">
        <v>43.277000000000001</v>
      </c>
      <c r="F1354" s="153">
        <v>82.466999999999999</v>
      </c>
      <c r="G1354" s="153">
        <v>87.707999999999998</v>
      </c>
      <c r="H1354" s="153">
        <v>41.722000000000001</v>
      </c>
      <c r="I1354" s="153">
        <v>7.2290000000000001</v>
      </c>
      <c r="J1354" s="153">
        <v>0.28599999999999998</v>
      </c>
    </row>
    <row r="1355" spans="1:10" x14ac:dyDescent="0.25">
      <c r="A1355" s="152" t="s">
        <v>1315</v>
      </c>
      <c r="B1355" s="153">
        <v>3.7558919102838</v>
      </c>
      <c r="C1355" s="153">
        <v>51.285680382768398</v>
      </c>
      <c r="D1355" s="153">
        <v>8.0259999999999998</v>
      </c>
      <c r="E1355" s="153">
        <v>36.427999999999997</v>
      </c>
      <c r="F1355" s="153">
        <v>78.850999999999999</v>
      </c>
      <c r="G1355" s="153">
        <v>94.587000000000003</v>
      </c>
      <c r="H1355" s="153">
        <v>50.941000000000003</v>
      </c>
      <c r="I1355" s="153">
        <v>8.9459999999999997</v>
      </c>
      <c r="J1355" s="153">
        <v>0.40100000000000002</v>
      </c>
    </row>
    <row r="1356" spans="1:10" x14ac:dyDescent="0.25">
      <c r="A1356" s="152" t="s">
        <v>1316</v>
      </c>
      <c r="B1356" s="153">
        <v>3.1382588834808498</v>
      </c>
      <c r="C1356" s="153">
        <v>47.731245374517201</v>
      </c>
      <c r="D1356" s="153">
        <v>5.3620000000000001</v>
      </c>
      <c r="E1356" s="153">
        <v>25.597000000000001</v>
      </c>
      <c r="F1356" s="153">
        <v>69.456000000000003</v>
      </c>
      <c r="G1356" s="153">
        <v>104.459</v>
      </c>
      <c r="H1356" s="153">
        <v>68.488</v>
      </c>
      <c r="I1356" s="153">
        <v>13.352</v>
      </c>
      <c r="J1356" s="153">
        <v>0.50600000000000001</v>
      </c>
    </row>
    <row r="1357" spans="1:10" x14ac:dyDescent="0.25">
      <c r="A1357" s="152" t="s">
        <v>1317</v>
      </c>
      <c r="B1357" s="153">
        <v>2.7225096126871602</v>
      </c>
      <c r="C1357" s="153">
        <v>44.109538845658399</v>
      </c>
      <c r="D1357" s="153">
        <v>4.6779999999999999</v>
      </c>
      <c r="E1357" s="153">
        <v>22.87</v>
      </c>
      <c r="F1357" s="153">
        <v>67.409000000000006</v>
      </c>
      <c r="G1357" s="153">
        <v>108.836</v>
      </c>
      <c r="H1357" s="153">
        <v>75.340999999999994</v>
      </c>
      <c r="I1357" s="153">
        <v>15.291</v>
      </c>
      <c r="J1357" s="153">
        <v>0.55500000000000005</v>
      </c>
    </row>
    <row r="1358" spans="1:10" x14ac:dyDescent="0.25">
      <c r="A1358" s="152" t="s">
        <v>1318</v>
      </c>
      <c r="B1358" s="153">
        <v>2.3959440367837801</v>
      </c>
      <c r="C1358" s="153">
        <v>40.975148704245001</v>
      </c>
      <c r="D1358" s="153">
        <v>4.2510000000000003</v>
      </c>
      <c r="E1358" s="153">
        <v>21.294</v>
      </c>
      <c r="F1358" s="153">
        <v>66.727999999999994</v>
      </c>
      <c r="G1358" s="153">
        <v>112.408</v>
      </c>
      <c r="H1358" s="153">
        <v>79.921000000000006</v>
      </c>
      <c r="I1358" s="153">
        <v>16.725999999999999</v>
      </c>
      <c r="J1358" s="153">
        <v>0.59199999999999997</v>
      </c>
    </row>
    <row r="1359" spans="1:10" x14ac:dyDescent="0.25">
      <c r="A1359" s="152" t="s">
        <v>1319</v>
      </c>
      <c r="B1359" s="153">
        <v>2.13625970027176</v>
      </c>
      <c r="C1359" s="153">
        <v>38.023231108677201</v>
      </c>
      <c r="D1359" s="153">
        <v>4.0389999999999997</v>
      </c>
      <c r="E1359" s="153">
        <v>20.751999999999999</v>
      </c>
      <c r="F1359" s="153">
        <v>67.643000000000001</v>
      </c>
      <c r="G1359" s="153">
        <v>115.538</v>
      </c>
      <c r="H1359" s="153">
        <v>82.203999999999994</v>
      </c>
      <c r="I1359" s="153">
        <v>17.55</v>
      </c>
      <c r="J1359" s="153">
        <v>0.61399999999999999</v>
      </c>
    </row>
    <row r="1360" spans="1:10" x14ac:dyDescent="0.25">
      <c r="A1360" s="152" t="s">
        <v>1320</v>
      </c>
      <c r="B1360" s="153">
        <v>1.93679564678673</v>
      </c>
      <c r="C1360" s="153">
        <v>35.262199704145097</v>
      </c>
      <c r="D1360" s="153">
        <v>4.1079999999999997</v>
      </c>
      <c r="E1360" s="153">
        <v>21.114999999999998</v>
      </c>
      <c r="F1360" s="153">
        <v>68.822999999999993</v>
      </c>
      <c r="G1360" s="153">
        <v>117.634</v>
      </c>
      <c r="H1360" s="153">
        <v>83.637</v>
      </c>
      <c r="I1360" s="153">
        <v>17.859000000000002</v>
      </c>
      <c r="J1360" s="153">
        <v>0.624</v>
      </c>
    </row>
    <row r="1361" spans="1:10" x14ac:dyDescent="0.25">
      <c r="A1361" s="152" t="s">
        <v>1321</v>
      </c>
      <c r="B1361" s="153">
        <v>1.7607396581447201</v>
      </c>
      <c r="C1361" s="153">
        <v>32.513528630922998</v>
      </c>
      <c r="D1361" s="153">
        <v>4.1749999999999998</v>
      </c>
      <c r="E1361" s="153">
        <v>21.463000000000001</v>
      </c>
      <c r="F1361" s="153">
        <v>69.953999999999994</v>
      </c>
      <c r="G1361" s="153">
        <v>119.569</v>
      </c>
      <c r="H1361" s="153">
        <v>85.012</v>
      </c>
      <c r="I1361" s="153">
        <v>18.152000000000001</v>
      </c>
      <c r="J1361" s="153">
        <v>0.63500000000000001</v>
      </c>
    </row>
    <row r="1362" spans="1:10" x14ac:dyDescent="0.25">
      <c r="A1362" s="152" t="s">
        <v>1322</v>
      </c>
      <c r="B1362" s="153">
        <v>1.6149570396869499</v>
      </c>
      <c r="C1362" s="153">
        <v>30.074265987286701</v>
      </c>
      <c r="D1362" s="153">
        <v>4.2329999999999997</v>
      </c>
      <c r="E1362" s="153">
        <v>21.757000000000001</v>
      </c>
      <c r="F1362" s="153">
        <v>70.915000000000006</v>
      </c>
      <c r="G1362" s="153">
        <v>121.21</v>
      </c>
      <c r="H1362" s="153">
        <v>86.18</v>
      </c>
      <c r="I1362" s="153">
        <v>18.402000000000001</v>
      </c>
      <c r="J1362" s="153">
        <v>0.64300000000000002</v>
      </c>
    </row>
    <row r="1363" spans="1:10" x14ac:dyDescent="0.25">
      <c r="A1363" s="152" t="s">
        <v>1323</v>
      </c>
      <c r="B1363" s="153">
        <v>249.394395861899</v>
      </c>
      <c r="C1363" s="153">
        <v>411.455399738599</v>
      </c>
      <c r="D1363" s="153">
        <v>149.28700000000001</v>
      </c>
      <c r="E1363" s="153">
        <v>247.65600000000001</v>
      </c>
      <c r="F1363" s="153">
        <v>266.31200000000001</v>
      </c>
      <c r="G1363" s="153">
        <v>251.767</v>
      </c>
      <c r="H1363" s="153">
        <v>207.02</v>
      </c>
      <c r="I1363" s="153">
        <v>117.218</v>
      </c>
      <c r="J1363" s="153">
        <v>49.14</v>
      </c>
    </row>
    <row r="1364" spans="1:10" x14ac:dyDescent="0.25">
      <c r="A1364" s="152" t="s">
        <v>1324</v>
      </c>
      <c r="B1364" s="153">
        <v>225.94890708881499</v>
      </c>
      <c r="C1364" s="153">
        <v>384.31077575183201</v>
      </c>
      <c r="D1364" s="153">
        <v>148.67599999999999</v>
      </c>
      <c r="E1364" s="153">
        <v>260.85000000000002</v>
      </c>
      <c r="F1364" s="153">
        <v>277.34199999999998</v>
      </c>
      <c r="G1364" s="153">
        <v>258.48700000000002</v>
      </c>
      <c r="H1364" s="153">
        <v>210.911</v>
      </c>
      <c r="I1364" s="153">
        <v>120.619</v>
      </c>
      <c r="J1364" s="153">
        <v>50.935000000000002</v>
      </c>
    </row>
    <row r="1365" spans="1:10" x14ac:dyDescent="0.25">
      <c r="A1365" s="152" t="s">
        <v>1325</v>
      </c>
      <c r="B1365" s="153">
        <v>205.43816132470599</v>
      </c>
      <c r="C1365" s="153">
        <v>358.75687125863698</v>
      </c>
      <c r="D1365" s="153">
        <v>148.124</v>
      </c>
      <c r="E1365" s="153">
        <v>274.47300000000001</v>
      </c>
      <c r="F1365" s="153">
        <v>288.83</v>
      </c>
      <c r="G1365" s="153">
        <v>265.32900000000001</v>
      </c>
      <c r="H1365" s="153">
        <v>214.74</v>
      </c>
      <c r="I1365" s="153">
        <v>124.41800000000001</v>
      </c>
      <c r="J1365" s="153">
        <v>52.805999999999997</v>
      </c>
    </row>
    <row r="1366" spans="1:10" x14ac:dyDescent="0.25">
      <c r="A1366" s="152" t="s">
        <v>1326</v>
      </c>
      <c r="B1366" s="153">
        <v>189.32154416265399</v>
      </c>
      <c r="C1366" s="153">
        <v>340.74959158796202</v>
      </c>
      <c r="D1366" s="153">
        <v>145.952</v>
      </c>
      <c r="E1366" s="153">
        <v>282.78300000000002</v>
      </c>
      <c r="F1366" s="153">
        <v>295.476</v>
      </c>
      <c r="G1366" s="153">
        <v>268.14299999999997</v>
      </c>
      <c r="H1366" s="153">
        <v>215.13200000000001</v>
      </c>
      <c r="I1366" s="153">
        <v>128.69800000000001</v>
      </c>
      <c r="J1366" s="153">
        <v>54.095999999999997</v>
      </c>
    </row>
    <row r="1367" spans="1:10" x14ac:dyDescent="0.25">
      <c r="A1367" s="152" t="s">
        <v>1327</v>
      </c>
      <c r="B1367" s="153">
        <v>176.761767506323</v>
      </c>
      <c r="C1367" s="153">
        <v>320.33449598786501</v>
      </c>
      <c r="D1367" s="153">
        <v>142.34800000000001</v>
      </c>
      <c r="E1367" s="153">
        <v>280.69499999999999</v>
      </c>
      <c r="F1367" s="153">
        <v>292.64100000000002</v>
      </c>
      <c r="G1367" s="153">
        <v>264.74799999999999</v>
      </c>
      <c r="H1367" s="153">
        <v>210.86699999999999</v>
      </c>
      <c r="I1367" s="153">
        <v>134.11199999999999</v>
      </c>
      <c r="J1367" s="153">
        <v>54.088999999999999</v>
      </c>
    </row>
    <row r="1368" spans="1:10" x14ac:dyDescent="0.25">
      <c r="A1368" s="152" t="s">
        <v>1328</v>
      </c>
      <c r="B1368" s="153">
        <v>163.07862973628201</v>
      </c>
      <c r="C1368" s="153">
        <v>305.18040209422298</v>
      </c>
      <c r="D1368" s="153">
        <v>136.416</v>
      </c>
      <c r="E1368" s="153">
        <v>269.69</v>
      </c>
      <c r="F1368" s="153">
        <v>282.55700000000002</v>
      </c>
      <c r="G1368" s="153">
        <v>257.53100000000001</v>
      </c>
      <c r="H1368" s="153">
        <v>204.27</v>
      </c>
      <c r="I1368" s="153">
        <v>135.36000000000001</v>
      </c>
      <c r="J1368" s="153">
        <v>51.735999999999997</v>
      </c>
    </row>
    <row r="1369" spans="1:10" x14ac:dyDescent="0.25">
      <c r="A1369" s="152" t="s">
        <v>1329</v>
      </c>
      <c r="B1369" s="153">
        <v>150.85547457628499</v>
      </c>
      <c r="C1369" s="153">
        <v>291.83319799763302</v>
      </c>
      <c r="D1369" s="153">
        <v>128.32300000000001</v>
      </c>
      <c r="E1369" s="153">
        <v>254.67699999999999</v>
      </c>
      <c r="F1369" s="153">
        <v>269.90300000000002</v>
      </c>
      <c r="G1369" s="153">
        <v>247.21</v>
      </c>
      <c r="H1369" s="153">
        <v>195.25800000000001</v>
      </c>
      <c r="I1369" s="153">
        <v>128.43700000000001</v>
      </c>
      <c r="J1369" s="153">
        <v>46.072000000000003</v>
      </c>
    </row>
    <row r="1370" spans="1:10" x14ac:dyDescent="0.25">
      <c r="A1370" s="152" t="s">
        <v>1330</v>
      </c>
      <c r="B1370" s="153">
        <v>132.77807112469799</v>
      </c>
      <c r="C1370" s="153">
        <v>271.45999964164503</v>
      </c>
      <c r="D1370" s="153">
        <v>118.023</v>
      </c>
      <c r="E1370" s="153">
        <v>235.553</v>
      </c>
      <c r="F1370" s="153">
        <v>254.833</v>
      </c>
      <c r="G1370" s="153">
        <v>231.85900000000001</v>
      </c>
      <c r="H1370" s="153">
        <v>181.405</v>
      </c>
      <c r="I1370" s="153">
        <v>115.706</v>
      </c>
      <c r="J1370" s="153">
        <v>38.960999999999999</v>
      </c>
    </row>
    <row r="1371" spans="1:10" x14ac:dyDescent="0.25">
      <c r="A1371" s="152" t="s">
        <v>1331</v>
      </c>
      <c r="B1371" s="153">
        <v>114.33305089847001</v>
      </c>
      <c r="C1371" s="153">
        <v>246.17564888260699</v>
      </c>
      <c r="D1371" s="153">
        <v>103.88200000000001</v>
      </c>
      <c r="E1371" s="153">
        <v>214.387</v>
      </c>
      <c r="F1371" s="153">
        <v>237.52199999999999</v>
      </c>
      <c r="G1371" s="153">
        <v>213.85300000000001</v>
      </c>
      <c r="H1371" s="153">
        <v>165.09700000000001</v>
      </c>
      <c r="I1371" s="153">
        <v>101.40300000000001</v>
      </c>
      <c r="J1371" s="153">
        <v>32.375999999999998</v>
      </c>
    </row>
    <row r="1372" spans="1:10" x14ac:dyDescent="0.25">
      <c r="A1372" s="152" t="s">
        <v>1332</v>
      </c>
      <c r="B1372" s="153">
        <v>104.294989204095</v>
      </c>
      <c r="C1372" s="153">
        <v>278.072400473926</v>
      </c>
      <c r="D1372" s="153">
        <v>87.13</v>
      </c>
      <c r="E1372" s="153">
        <v>194.91399999999999</v>
      </c>
      <c r="F1372" s="153">
        <v>220.60300000000001</v>
      </c>
      <c r="G1372" s="153">
        <v>196.05</v>
      </c>
      <c r="H1372" s="153">
        <v>149.13</v>
      </c>
      <c r="I1372" s="153">
        <v>87.495999999999995</v>
      </c>
      <c r="J1372" s="153">
        <v>27.556999999999999</v>
      </c>
    </row>
    <row r="1373" spans="1:10" x14ac:dyDescent="0.25">
      <c r="A1373" s="152" t="s">
        <v>1333</v>
      </c>
      <c r="B1373" s="153">
        <v>93.653861333720002</v>
      </c>
      <c r="C1373" s="153">
        <v>281.18529934824397</v>
      </c>
      <c r="D1373" s="153">
        <v>77.356999999999999</v>
      </c>
      <c r="E1373" s="153">
        <v>186.52099999999999</v>
      </c>
      <c r="F1373" s="153">
        <v>216.429</v>
      </c>
      <c r="G1373" s="153">
        <v>190.91300000000001</v>
      </c>
      <c r="H1373" s="153">
        <v>140.65100000000001</v>
      </c>
      <c r="I1373" s="153">
        <v>77.147000000000006</v>
      </c>
      <c r="J1373" s="153">
        <v>24.181999999999999</v>
      </c>
    </row>
    <row r="1374" spans="1:10" x14ac:dyDescent="0.25">
      <c r="A1374" s="152" t="s">
        <v>1334</v>
      </c>
      <c r="B1374" s="153">
        <v>83.858093272635301</v>
      </c>
      <c r="C1374" s="153">
        <v>247.09835983876999</v>
      </c>
      <c r="D1374" s="153">
        <v>70.97</v>
      </c>
      <c r="E1374" s="153">
        <v>175.54300000000001</v>
      </c>
      <c r="F1374" s="153">
        <v>209.255</v>
      </c>
      <c r="G1374" s="153">
        <v>186.708</v>
      </c>
      <c r="H1374" s="153">
        <v>131.38399999999999</v>
      </c>
      <c r="I1374" s="153">
        <v>64.953999999999994</v>
      </c>
      <c r="J1374" s="153">
        <v>19.466000000000001</v>
      </c>
    </row>
    <row r="1375" spans="1:10" x14ac:dyDescent="0.25">
      <c r="A1375" s="152" t="s">
        <v>1335</v>
      </c>
      <c r="B1375" s="153">
        <v>77.501026949851806</v>
      </c>
      <c r="C1375" s="153">
        <v>235.693599916696</v>
      </c>
      <c r="D1375" s="153">
        <v>70.25</v>
      </c>
      <c r="E1375" s="153">
        <v>173.50399999999999</v>
      </c>
      <c r="F1375" s="153">
        <v>208.012</v>
      </c>
      <c r="G1375" s="153">
        <v>186.53100000000001</v>
      </c>
      <c r="H1375" s="153">
        <v>130.09800000000001</v>
      </c>
      <c r="I1375" s="153">
        <v>62.720999999999997</v>
      </c>
      <c r="J1375" s="153">
        <v>18.643999999999998</v>
      </c>
    </row>
    <row r="1376" spans="1:10" x14ac:dyDescent="0.25">
      <c r="A1376" s="152" t="s">
        <v>1336</v>
      </c>
      <c r="B1376" s="153">
        <v>71.174070199245406</v>
      </c>
      <c r="C1376" s="153">
        <v>224.070358469224</v>
      </c>
      <c r="D1376" s="153">
        <v>63.375999999999998</v>
      </c>
      <c r="E1376" s="153">
        <v>160.75700000000001</v>
      </c>
      <c r="F1376" s="153">
        <v>199.32300000000001</v>
      </c>
      <c r="G1376" s="153">
        <v>181.637</v>
      </c>
      <c r="H1376" s="153">
        <v>120.22199999999999</v>
      </c>
      <c r="I1376" s="153">
        <v>51.05</v>
      </c>
      <c r="J1376" s="153">
        <v>14.255000000000001</v>
      </c>
    </row>
    <row r="1377" spans="1:10" x14ac:dyDescent="0.25">
      <c r="A1377" s="152" t="s">
        <v>1337</v>
      </c>
      <c r="B1377" s="153">
        <v>65.937684865093203</v>
      </c>
      <c r="C1377" s="153">
        <v>212.86081481654799</v>
      </c>
      <c r="D1377" s="153">
        <v>58.036999999999999</v>
      </c>
      <c r="E1377" s="153">
        <v>149.52799999999999</v>
      </c>
      <c r="F1377" s="153">
        <v>188.733</v>
      </c>
      <c r="G1377" s="153">
        <v>173.42500000000001</v>
      </c>
      <c r="H1377" s="153">
        <v>111.961</v>
      </c>
      <c r="I1377" s="153">
        <v>44.728999999999999</v>
      </c>
      <c r="J1377" s="153">
        <v>12.067</v>
      </c>
    </row>
    <row r="1378" spans="1:10" x14ac:dyDescent="0.25">
      <c r="A1378" s="152" t="s">
        <v>1338</v>
      </c>
      <c r="B1378" s="153">
        <v>61.285477441078598</v>
      </c>
      <c r="C1378" s="153">
        <v>202.07490376076899</v>
      </c>
      <c r="D1378" s="153">
        <v>53.27</v>
      </c>
      <c r="E1378" s="153">
        <v>139.624</v>
      </c>
      <c r="F1378" s="153">
        <v>179.57300000000001</v>
      </c>
      <c r="G1378" s="153">
        <v>166.37100000000001</v>
      </c>
      <c r="H1378" s="153">
        <v>104.848</v>
      </c>
      <c r="I1378" s="153">
        <v>39.491</v>
      </c>
      <c r="J1378" s="153">
        <v>10.263</v>
      </c>
    </row>
    <row r="1379" spans="1:10" x14ac:dyDescent="0.25">
      <c r="A1379" s="152" t="s">
        <v>1339</v>
      </c>
      <c r="B1379" s="153">
        <v>57.043140036018201</v>
      </c>
      <c r="C1379" s="153">
        <v>192.35235102539301</v>
      </c>
      <c r="D1379" s="153">
        <v>49.01</v>
      </c>
      <c r="E1379" s="153">
        <v>130.89099999999999</v>
      </c>
      <c r="F1379" s="153">
        <v>171.62899999999999</v>
      </c>
      <c r="G1379" s="153">
        <v>160.364</v>
      </c>
      <c r="H1379" s="153">
        <v>98.733999999999995</v>
      </c>
      <c r="I1379" s="153">
        <v>35.128</v>
      </c>
      <c r="J1379" s="153">
        <v>8.7639999999999993</v>
      </c>
    </row>
    <row r="1380" spans="1:10" x14ac:dyDescent="0.25">
      <c r="A1380" s="152" t="s">
        <v>1340</v>
      </c>
      <c r="B1380" s="153">
        <v>52.928364791801002</v>
      </c>
      <c r="C1380" s="153">
        <v>182.38147054660499</v>
      </c>
      <c r="D1380" s="153">
        <v>45.174999999999997</v>
      </c>
      <c r="E1380" s="153">
        <v>123.1</v>
      </c>
      <c r="F1380" s="153">
        <v>164.71199999999999</v>
      </c>
      <c r="G1380" s="153">
        <v>155.21799999999999</v>
      </c>
      <c r="H1380" s="153">
        <v>93.445999999999998</v>
      </c>
      <c r="I1380" s="153">
        <v>31.459</v>
      </c>
      <c r="J1380" s="153">
        <v>7.51</v>
      </c>
    </row>
    <row r="1381" spans="1:10" x14ac:dyDescent="0.25">
      <c r="A1381" s="152" t="s">
        <v>1341</v>
      </c>
      <c r="B1381" s="153">
        <v>49.212738567071497</v>
      </c>
      <c r="C1381" s="153">
        <v>173.075388974357</v>
      </c>
      <c r="D1381" s="153">
        <v>41.719000000000001</v>
      </c>
      <c r="E1381" s="153">
        <v>116.18300000000001</v>
      </c>
      <c r="F1381" s="153">
        <v>158.74100000000001</v>
      </c>
      <c r="G1381" s="153">
        <v>150.88399999999999</v>
      </c>
      <c r="H1381" s="153">
        <v>88.896000000000001</v>
      </c>
      <c r="I1381" s="153">
        <v>28.369</v>
      </c>
      <c r="J1381" s="153">
        <v>6.468</v>
      </c>
    </row>
    <row r="1382" spans="1:10" x14ac:dyDescent="0.25">
      <c r="A1382" s="152" t="s">
        <v>1342</v>
      </c>
      <c r="B1382" s="153">
        <v>45.087728814768298</v>
      </c>
      <c r="C1382" s="153">
        <v>164.43814076129999</v>
      </c>
      <c r="D1382" s="153">
        <v>38.563000000000002</v>
      </c>
      <c r="E1382" s="153">
        <v>109.92700000000001</v>
      </c>
      <c r="F1382" s="153">
        <v>153.517</v>
      </c>
      <c r="G1382" s="153">
        <v>147.184</v>
      </c>
      <c r="H1382" s="153">
        <v>84.929000000000002</v>
      </c>
      <c r="I1382" s="153">
        <v>25.739000000000001</v>
      </c>
      <c r="J1382" s="153">
        <v>5.5810000000000004</v>
      </c>
    </row>
    <row r="1383" spans="1:10" x14ac:dyDescent="0.25">
      <c r="A1383" s="152" t="s">
        <v>1343</v>
      </c>
      <c r="B1383" s="153">
        <v>58.019354966194399</v>
      </c>
      <c r="C1383" s="153">
        <v>164.978404791489</v>
      </c>
      <c r="D1383" s="153">
        <v>10.932</v>
      </c>
      <c r="E1383" s="153">
        <v>87.125</v>
      </c>
      <c r="F1383" s="153">
        <v>154.34</v>
      </c>
      <c r="G1383" s="153">
        <v>113.509</v>
      </c>
      <c r="H1383" s="153">
        <v>65.727000000000004</v>
      </c>
      <c r="I1383" s="153">
        <v>21.989000000000001</v>
      </c>
      <c r="J1383" s="153">
        <v>4.3780000000000001</v>
      </c>
    </row>
    <row r="1384" spans="1:10" x14ac:dyDescent="0.25">
      <c r="A1384" s="152" t="s">
        <v>1344</v>
      </c>
      <c r="B1384" s="153">
        <v>50.498437474300701</v>
      </c>
      <c r="C1384" s="153">
        <v>143.486934313207</v>
      </c>
      <c r="D1384" s="153">
        <v>14.61</v>
      </c>
      <c r="E1384" s="153">
        <v>98.259</v>
      </c>
      <c r="F1384" s="153">
        <v>153.43799999999999</v>
      </c>
      <c r="G1384" s="153">
        <v>111.17100000000001</v>
      </c>
      <c r="H1384" s="153">
        <v>56.463999999999999</v>
      </c>
      <c r="I1384" s="153">
        <v>17.257000000000001</v>
      </c>
      <c r="J1384" s="153">
        <v>2.8010000000000002</v>
      </c>
    </row>
    <row r="1385" spans="1:10" x14ac:dyDescent="0.25">
      <c r="A1385" s="152" t="s">
        <v>1345</v>
      </c>
      <c r="B1385" s="153">
        <v>44.471371366557101</v>
      </c>
      <c r="C1385" s="153">
        <v>117.877926676657</v>
      </c>
      <c r="D1385" s="153">
        <v>19.056000000000001</v>
      </c>
      <c r="E1385" s="153">
        <v>108.72799999999999</v>
      </c>
      <c r="F1385" s="153">
        <v>146.57499999999999</v>
      </c>
      <c r="G1385" s="153">
        <v>104.578</v>
      </c>
      <c r="H1385" s="153">
        <v>47.110999999999997</v>
      </c>
      <c r="I1385" s="153">
        <v>12.456</v>
      </c>
      <c r="J1385" s="153">
        <v>1.496</v>
      </c>
    </row>
    <row r="1386" spans="1:10" x14ac:dyDescent="0.25">
      <c r="A1386" s="152" t="s">
        <v>1346</v>
      </c>
      <c r="B1386" s="153">
        <v>38.040741942537402</v>
      </c>
      <c r="C1386" s="153">
        <v>110.41489964753301</v>
      </c>
      <c r="D1386" s="153">
        <v>30.102</v>
      </c>
      <c r="E1386" s="153">
        <v>135.26400000000001</v>
      </c>
      <c r="F1386" s="153">
        <v>155.11699999999999</v>
      </c>
      <c r="G1386" s="153">
        <v>99.882999999999996</v>
      </c>
      <c r="H1386" s="153">
        <v>44.32</v>
      </c>
      <c r="I1386" s="153">
        <v>10.172000000000001</v>
      </c>
      <c r="J1386" s="153">
        <v>1.1419999999999999</v>
      </c>
    </row>
    <row r="1387" spans="1:10" x14ac:dyDescent="0.25">
      <c r="A1387" s="152" t="s">
        <v>1347</v>
      </c>
      <c r="B1387" s="153">
        <v>28.232662847132101</v>
      </c>
      <c r="C1387" s="153">
        <v>102.803067154533</v>
      </c>
      <c r="D1387" s="153">
        <v>38.585999999999999</v>
      </c>
      <c r="E1387" s="153">
        <v>143.18600000000001</v>
      </c>
      <c r="F1387" s="153">
        <v>147.26</v>
      </c>
      <c r="G1387" s="153">
        <v>86.137</v>
      </c>
      <c r="H1387" s="153">
        <v>39.008000000000003</v>
      </c>
      <c r="I1387" s="153">
        <v>8.9320000000000004</v>
      </c>
      <c r="J1387" s="153">
        <v>0.89100000000000001</v>
      </c>
    </row>
    <row r="1388" spans="1:10" x14ac:dyDescent="0.25">
      <c r="A1388" s="152" t="s">
        <v>1348</v>
      </c>
      <c r="B1388" s="153">
        <v>23.4489144008881</v>
      </c>
      <c r="C1388" s="153">
        <v>95.166890070623495</v>
      </c>
      <c r="D1388" s="153">
        <v>49.485999999999997</v>
      </c>
      <c r="E1388" s="153">
        <v>158.34399999999999</v>
      </c>
      <c r="F1388" s="153">
        <v>139.39500000000001</v>
      </c>
      <c r="G1388" s="153">
        <v>76.206999999999994</v>
      </c>
      <c r="H1388" s="153">
        <v>31.914000000000001</v>
      </c>
      <c r="I1388" s="153">
        <v>7.87</v>
      </c>
      <c r="J1388" s="153">
        <v>0.78400000000000003</v>
      </c>
    </row>
    <row r="1389" spans="1:10" x14ac:dyDescent="0.25">
      <c r="A1389" s="152" t="s">
        <v>1349</v>
      </c>
      <c r="B1389" s="153">
        <v>16.4739356001337</v>
      </c>
      <c r="C1389" s="153">
        <v>80.375928151593399</v>
      </c>
      <c r="D1389" s="153">
        <v>44.817</v>
      </c>
      <c r="E1389" s="153">
        <v>139.566</v>
      </c>
      <c r="F1389" s="153">
        <v>118.116</v>
      </c>
      <c r="G1389" s="153">
        <v>59.936999999999998</v>
      </c>
      <c r="H1389" s="153">
        <v>23.585999999999999</v>
      </c>
      <c r="I1389" s="153">
        <v>5.41</v>
      </c>
      <c r="J1389" s="153">
        <v>0.56799999999999995</v>
      </c>
    </row>
    <row r="1390" spans="1:10" x14ac:dyDescent="0.25">
      <c r="A1390" s="152" t="s">
        <v>1350</v>
      </c>
      <c r="B1390" s="153">
        <v>13.0757282936779</v>
      </c>
      <c r="C1390" s="153">
        <v>72.879676371296796</v>
      </c>
      <c r="D1390" s="153">
        <v>29.125</v>
      </c>
      <c r="E1390" s="153">
        <v>103.45399999999999</v>
      </c>
      <c r="F1390" s="153">
        <v>97.912000000000006</v>
      </c>
      <c r="G1390" s="153">
        <v>52.094000000000001</v>
      </c>
      <c r="H1390" s="153">
        <v>19.210999999999999</v>
      </c>
      <c r="I1390" s="153">
        <v>3.87</v>
      </c>
      <c r="J1390" s="153">
        <v>0.33400000000000002</v>
      </c>
    </row>
    <row r="1391" spans="1:10" x14ac:dyDescent="0.25">
      <c r="A1391" s="152" t="s">
        <v>1351</v>
      </c>
      <c r="B1391" s="153">
        <v>9.3044905555960096</v>
      </c>
      <c r="C1391" s="153">
        <v>54.306433340539598</v>
      </c>
      <c r="D1391" s="153">
        <v>17.254000000000001</v>
      </c>
      <c r="E1391" s="153">
        <v>76.350999999999999</v>
      </c>
      <c r="F1391" s="153">
        <v>96.358000000000004</v>
      </c>
      <c r="G1391" s="153">
        <v>58.133000000000003</v>
      </c>
      <c r="H1391" s="153">
        <v>21.516999999999999</v>
      </c>
      <c r="I1391" s="153">
        <v>4.0439999999999996</v>
      </c>
      <c r="J1391" s="153">
        <v>0.34300000000000003</v>
      </c>
    </row>
    <row r="1392" spans="1:10" x14ac:dyDescent="0.25">
      <c r="A1392" s="152" t="s">
        <v>1352</v>
      </c>
      <c r="B1392" s="153">
        <v>7.9993940052389698</v>
      </c>
      <c r="C1392" s="153">
        <v>51.681341875110498</v>
      </c>
      <c r="D1392" s="153">
        <v>11.61</v>
      </c>
      <c r="E1392" s="153">
        <v>55.8</v>
      </c>
      <c r="F1392" s="153">
        <v>91.316000000000003</v>
      </c>
      <c r="G1392" s="153">
        <v>68.893000000000001</v>
      </c>
      <c r="H1392" s="153">
        <v>26.254000000000001</v>
      </c>
      <c r="I1392" s="153">
        <v>4.8659999999999997</v>
      </c>
      <c r="J1392" s="153">
        <v>0.46100000000000002</v>
      </c>
    </row>
    <row r="1393" spans="1:10" x14ac:dyDescent="0.25">
      <c r="A1393" s="152" t="s">
        <v>1353</v>
      </c>
      <c r="B1393" s="153">
        <v>5.5870796098492796</v>
      </c>
      <c r="C1393" s="153">
        <v>47.412028241793202</v>
      </c>
      <c r="D1393" s="153">
        <v>10.509</v>
      </c>
      <c r="E1393" s="153">
        <v>44.332999999999998</v>
      </c>
      <c r="F1393" s="153">
        <v>83.483000000000004</v>
      </c>
      <c r="G1393" s="153">
        <v>77.850999999999999</v>
      </c>
      <c r="H1393" s="153">
        <v>33.258000000000003</v>
      </c>
      <c r="I1393" s="153">
        <v>6.1840000000000002</v>
      </c>
      <c r="J1393" s="153">
        <v>0.58199999999999996</v>
      </c>
    </row>
    <row r="1394" spans="1:10" x14ac:dyDescent="0.25">
      <c r="A1394" s="152" t="s">
        <v>1354</v>
      </c>
      <c r="B1394" s="153">
        <v>4.9322010352632599</v>
      </c>
      <c r="C1394" s="153">
        <v>45.473113598702398</v>
      </c>
      <c r="D1394" s="153">
        <v>11.663</v>
      </c>
      <c r="E1394" s="153">
        <v>45.219000000000001</v>
      </c>
      <c r="F1394" s="153">
        <v>86.004999999999995</v>
      </c>
      <c r="G1394" s="153">
        <v>94.212000000000003</v>
      </c>
      <c r="H1394" s="153">
        <v>44.981999999999999</v>
      </c>
      <c r="I1394" s="153">
        <v>8.8610000000000007</v>
      </c>
      <c r="J1394" s="153">
        <v>0.998</v>
      </c>
    </row>
    <row r="1395" spans="1:10" x14ac:dyDescent="0.25">
      <c r="A1395" s="152" t="s">
        <v>1355</v>
      </c>
      <c r="B1395" s="153">
        <v>3.5143864408836398</v>
      </c>
      <c r="C1395" s="153">
        <v>45.988948337939199</v>
      </c>
      <c r="D1395" s="153">
        <v>8.5389999999999997</v>
      </c>
      <c r="E1395" s="153">
        <v>32.569000000000003</v>
      </c>
      <c r="F1395" s="153">
        <v>76.495999999999995</v>
      </c>
      <c r="G1395" s="153">
        <v>91.561000000000007</v>
      </c>
      <c r="H1395" s="153">
        <v>47.845999999999997</v>
      </c>
      <c r="I1395" s="153">
        <v>10.207000000000001</v>
      </c>
      <c r="J1395" s="153">
        <v>1.462</v>
      </c>
    </row>
    <row r="1396" spans="1:10" x14ac:dyDescent="0.25">
      <c r="A1396" s="152" t="s">
        <v>1356</v>
      </c>
      <c r="B1396" s="153">
        <v>2.928115823847</v>
      </c>
      <c r="C1396" s="153">
        <v>42.789721878395802</v>
      </c>
      <c r="D1396" s="153">
        <v>6.3650000000000002</v>
      </c>
      <c r="E1396" s="153">
        <v>22.152999999999999</v>
      </c>
      <c r="F1396" s="153">
        <v>63.533000000000001</v>
      </c>
      <c r="G1396" s="153">
        <v>94.156000000000006</v>
      </c>
      <c r="H1396" s="153">
        <v>57.677</v>
      </c>
      <c r="I1396" s="153">
        <v>13.943</v>
      </c>
      <c r="J1396" s="153">
        <v>2.7330000000000001</v>
      </c>
    </row>
    <row r="1397" spans="1:10" x14ac:dyDescent="0.25">
      <c r="A1397" s="152" t="s">
        <v>1357</v>
      </c>
      <c r="B1397" s="153">
        <v>2.53145191954474</v>
      </c>
      <c r="C1397" s="153">
        <v>39.7839407030689</v>
      </c>
      <c r="D1397" s="153">
        <v>5.7329999999999997</v>
      </c>
      <c r="E1397" s="153">
        <v>19.39</v>
      </c>
      <c r="F1397" s="153">
        <v>60.121000000000002</v>
      </c>
      <c r="G1397" s="153">
        <v>96.313999999999993</v>
      </c>
      <c r="H1397" s="153">
        <v>62.226999999999997</v>
      </c>
      <c r="I1397" s="153">
        <v>15.757</v>
      </c>
      <c r="J1397" s="153">
        <v>3.4180000000000001</v>
      </c>
    </row>
    <row r="1398" spans="1:10" x14ac:dyDescent="0.25">
      <c r="A1398" s="152" t="s">
        <v>1358</v>
      </c>
      <c r="B1398" s="153">
        <v>2.2580789685092699</v>
      </c>
      <c r="C1398" s="153">
        <v>37.0411377007947</v>
      </c>
      <c r="D1398" s="153">
        <v>5.4139999999999997</v>
      </c>
      <c r="E1398" s="153">
        <v>18.039000000000001</v>
      </c>
      <c r="F1398" s="153">
        <v>59.567999999999998</v>
      </c>
      <c r="G1398" s="153">
        <v>101.053</v>
      </c>
      <c r="H1398" s="153">
        <v>67.757000000000005</v>
      </c>
      <c r="I1398" s="153">
        <v>17.768999999999998</v>
      </c>
      <c r="J1398" s="153">
        <v>4.0999999999999996</v>
      </c>
    </row>
    <row r="1399" spans="1:10" x14ac:dyDescent="0.25">
      <c r="A1399" s="152" t="s">
        <v>1359</v>
      </c>
      <c r="B1399" s="153">
        <v>2.05041555788954</v>
      </c>
      <c r="C1399" s="153">
        <v>34.360380973621702</v>
      </c>
      <c r="D1399" s="153">
        <v>5.2080000000000002</v>
      </c>
      <c r="E1399" s="153">
        <v>17.331</v>
      </c>
      <c r="F1399" s="153">
        <v>60.005000000000003</v>
      </c>
      <c r="G1399" s="153">
        <v>105.452</v>
      </c>
      <c r="H1399" s="153">
        <v>72.317999999999998</v>
      </c>
      <c r="I1399" s="153">
        <v>19.411999999999999</v>
      </c>
      <c r="J1399" s="153">
        <v>4.5739999999999998</v>
      </c>
    </row>
    <row r="1400" spans="1:10" x14ac:dyDescent="0.25">
      <c r="A1400" s="152" t="s">
        <v>1360</v>
      </c>
      <c r="B1400" s="153">
        <v>1.87762420365323</v>
      </c>
      <c r="C1400" s="153">
        <v>31.830668521025299</v>
      </c>
      <c r="D1400" s="153">
        <v>5.101</v>
      </c>
      <c r="E1400" s="153">
        <v>17.189</v>
      </c>
      <c r="F1400" s="153">
        <v>61.459000000000003</v>
      </c>
      <c r="G1400" s="153">
        <v>109.61499999999999</v>
      </c>
      <c r="H1400" s="153">
        <v>75.686000000000007</v>
      </c>
      <c r="I1400" s="153">
        <v>20.539000000000001</v>
      </c>
      <c r="J1400" s="153">
        <v>4.7510000000000003</v>
      </c>
    </row>
    <row r="1401" spans="1:10" x14ac:dyDescent="0.25">
      <c r="A1401" s="152" t="s">
        <v>1361</v>
      </c>
      <c r="B1401" s="153">
        <v>1.7314649518185301</v>
      </c>
      <c r="C1401" s="153">
        <v>29.4149640164655</v>
      </c>
      <c r="D1401" s="153">
        <v>5.2220000000000004</v>
      </c>
      <c r="E1401" s="153">
        <v>17.677</v>
      </c>
      <c r="F1401" s="153">
        <v>63.194000000000003</v>
      </c>
      <c r="G1401" s="153">
        <v>113.142</v>
      </c>
      <c r="H1401" s="153">
        <v>77.822000000000003</v>
      </c>
      <c r="I1401" s="153">
        <v>21.120999999999999</v>
      </c>
      <c r="J1401" s="153">
        <v>4.8819999999999997</v>
      </c>
    </row>
    <row r="1402" spans="1:10" x14ac:dyDescent="0.25">
      <c r="A1402" s="152" t="s">
        <v>1362</v>
      </c>
      <c r="B1402" s="153">
        <v>1.60424246866897</v>
      </c>
      <c r="C1402" s="153">
        <v>27.210209719079899</v>
      </c>
      <c r="D1402" s="153">
        <v>5.32</v>
      </c>
      <c r="E1402" s="153">
        <v>18.129000000000001</v>
      </c>
      <c r="F1402" s="153">
        <v>64.81</v>
      </c>
      <c r="G1402" s="153">
        <v>116.574</v>
      </c>
      <c r="H1402" s="153">
        <v>79.816000000000003</v>
      </c>
      <c r="I1402" s="153">
        <v>21.661999999999999</v>
      </c>
      <c r="J1402" s="153">
        <v>5.0090000000000003</v>
      </c>
    </row>
    <row r="1403" spans="1:10" x14ac:dyDescent="0.25">
      <c r="A1403" s="152" t="s">
        <v>1363</v>
      </c>
      <c r="B1403" s="153">
        <v>141.05932837511901</v>
      </c>
      <c r="C1403" s="153">
        <v>220.58872273125499</v>
      </c>
      <c r="D1403" s="153">
        <v>140.59200000000001</v>
      </c>
      <c r="E1403" s="153">
        <v>299.86</v>
      </c>
      <c r="F1403" s="153">
        <v>290.23200000000003</v>
      </c>
      <c r="G1403" s="153">
        <v>225.73599999999999</v>
      </c>
      <c r="H1403" s="153">
        <v>151.03200000000001</v>
      </c>
      <c r="I1403" s="153">
        <v>43.384</v>
      </c>
      <c r="J1403" s="153">
        <v>9.1639999999999997</v>
      </c>
    </row>
    <row r="1404" spans="1:10" x14ac:dyDescent="0.25">
      <c r="A1404" s="152" t="s">
        <v>1364</v>
      </c>
      <c r="B1404" s="153">
        <v>113.58950572089699</v>
      </c>
      <c r="C1404" s="153">
        <v>208.305604719223</v>
      </c>
      <c r="D1404" s="153">
        <v>162.40799999999999</v>
      </c>
      <c r="E1404" s="153">
        <v>346.39</v>
      </c>
      <c r="F1404" s="153">
        <v>335.26799999999997</v>
      </c>
      <c r="G1404" s="153">
        <v>260.76400000000001</v>
      </c>
      <c r="H1404" s="153">
        <v>174.46799999999999</v>
      </c>
      <c r="I1404" s="153">
        <v>50.116</v>
      </c>
      <c r="J1404" s="153">
        <v>10.586</v>
      </c>
    </row>
    <row r="1405" spans="1:10" x14ac:dyDescent="0.25">
      <c r="A1405" s="152" t="s">
        <v>1365</v>
      </c>
      <c r="B1405" s="153">
        <v>91.0663194168594</v>
      </c>
      <c r="C1405" s="153">
        <v>196.889462045351</v>
      </c>
      <c r="D1405" s="153">
        <v>150.52799999999999</v>
      </c>
      <c r="E1405" s="153">
        <v>319.87200000000001</v>
      </c>
      <c r="F1405" s="153">
        <v>301.69600000000003</v>
      </c>
      <c r="G1405" s="153">
        <v>251.26400000000001</v>
      </c>
      <c r="H1405" s="153">
        <v>183.93600000000001</v>
      </c>
      <c r="I1405" s="153">
        <v>63.616</v>
      </c>
      <c r="J1405" s="153">
        <v>9.0879999999999992</v>
      </c>
    </row>
    <row r="1406" spans="1:10" x14ac:dyDescent="0.25">
      <c r="A1406" s="152" t="s">
        <v>1366</v>
      </c>
      <c r="B1406" s="153">
        <v>72.877611757837101</v>
      </c>
      <c r="C1406" s="153">
        <v>186.39503266010499</v>
      </c>
      <c r="D1406" s="153">
        <v>111.744</v>
      </c>
      <c r="E1406" s="153">
        <v>233.08799999999999</v>
      </c>
      <c r="F1406" s="153">
        <v>222.72</v>
      </c>
      <c r="G1406" s="153">
        <v>191.136</v>
      </c>
      <c r="H1406" s="153">
        <v>141.6</v>
      </c>
      <c r="I1406" s="153">
        <v>53.856000000000002</v>
      </c>
      <c r="J1406" s="153">
        <v>5.8559999999999999</v>
      </c>
    </row>
    <row r="1407" spans="1:10" x14ac:dyDescent="0.25">
      <c r="A1407" s="152" t="s">
        <v>1367</v>
      </c>
      <c r="B1407" s="153">
        <v>58.251981324341898</v>
      </c>
      <c r="C1407" s="153">
        <v>176.723173691342</v>
      </c>
      <c r="D1407" s="153">
        <v>107.824</v>
      </c>
      <c r="E1407" s="153">
        <v>220.06399999999999</v>
      </c>
      <c r="F1407" s="153">
        <v>217.39599999999999</v>
      </c>
      <c r="G1407" s="153">
        <v>185.47200000000001</v>
      </c>
      <c r="H1407" s="153">
        <v>132.38800000000001</v>
      </c>
      <c r="I1407" s="153">
        <v>51.98</v>
      </c>
      <c r="J1407" s="153">
        <v>4.8760000000000003</v>
      </c>
    </row>
    <row r="1408" spans="1:10" x14ac:dyDescent="0.25">
      <c r="A1408" s="152" t="s">
        <v>1368</v>
      </c>
      <c r="B1408" s="153">
        <v>46.515543292720103</v>
      </c>
      <c r="C1408" s="153">
        <v>167.783781340774</v>
      </c>
      <c r="D1408" s="153">
        <v>101.566</v>
      </c>
      <c r="E1408" s="153">
        <v>202.61600000000001</v>
      </c>
      <c r="F1408" s="153">
        <v>207.00200000000001</v>
      </c>
      <c r="G1408" s="153">
        <v>175.44</v>
      </c>
      <c r="H1408" s="153">
        <v>120.658</v>
      </c>
      <c r="I1408" s="153">
        <v>48.933999999999997</v>
      </c>
      <c r="J1408" s="153">
        <v>3.7839999999999998</v>
      </c>
    </row>
    <row r="1409" spans="1:10" x14ac:dyDescent="0.25">
      <c r="A1409" s="152" t="s">
        <v>1369</v>
      </c>
      <c r="B1409" s="153">
        <v>37.126730998422097</v>
      </c>
      <c r="C1409" s="153">
        <v>159.50161671297499</v>
      </c>
      <c r="D1409" s="153">
        <v>100.589</v>
      </c>
      <c r="E1409" s="153">
        <v>196.357</v>
      </c>
      <c r="F1409" s="153">
        <v>207.27</v>
      </c>
      <c r="G1409" s="153">
        <v>174.614</v>
      </c>
      <c r="H1409" s="153">
        <v>115.649</v>
      </c>
      <c r="I1409" s="153">
        <v>48.475000000000001</v>
      </c>
      <c r="J1409" s="153">
        <v>3.0459999999999998</v>
      </c>
    </row>
    <row r="1410" spans="1:10" x14ac:dyDescent="0.25">
      <c r="A1410" s="152" t="s">
        <v>1370</v>
      </c>
      <c r="B1410" s="153">
        <v>29.6192813845622</v>
      </c>
      <c r="C1410" s="153">
        <v>151.83736890077699</v>
      </c>
      <c r="D1410" s="153">
        <v>99.194000000000003</v>
      </c>
      <c r="E1410" s="153">
        <v>189.19800000000001</v>
      </c>
      <c r="F1410" s="153">
        <v>206.42099999999999</v>
      </c>
      <c r="G1410" s="153">
        <v>172.96899999999999</v>
      </c>
      <c r="H1410" s="153">
        <v>110.20699999999999</v>
      </c>
      <c r="I1410" s="153">
        <v>47.774999999999999</v>
      </c>
      <c r="J1410" s="153">
        <v>2.2360000000000002</v>
      </c>
    </row>
    <row r="1411" spans="1:10" x14ac:dyDescent="0.25">
      <c r="A1411" s="152" t="s">
        <v>1371</v>
      </c>
      <c r="B1411" s="153">
        <v>23.6354640466304</v>
      </c>
      <c r="C1411" s="153">
        <v>144.72300926902</v>
      </c>
      <c r="D1411" s="153">
        <v>83.454999999999998</v>
      </c>
      <c r="E1411" s="153">
        <v>155.631</v>
      </c>
      <c r="F1411" s="153">
        <v>175.63</v>
      </c>
      <c r="G1411" s="153">
        <v>146.21899999999999</v>
      </c>
      <c r="H1411" s="153">
        <v>89.614000000000004</v>
      </c>
      <c r="I1411" s="153">
        <v>40.204999999999998</v>
      </c>
      <c r="J1411" s="153">
        <v>1.246</v>
      </c>
    </row>
    <row r="1412" spans="1:10" x14ac:dyDescent="0.25">
      <c r="A1412" s="152" t="s">
        <v>1372</v>
      </c>
      <c r="B1412" s="153">
        <v>18.856565468674901</v>
      </c>
      <c r="C1412" s="153">
        <v>138.08436157976999</v>
      </c>
      <c r="D1412" s="153">
        <v>61.466000000000001</v>
      </c>
      <c r="E1412" s="153">
        <v>127.943</v>
      </c>
      <c r="F1412" s="153">
        <v>147.53100000000001</v>
      </c>
      <c r="G1412" s="153">
        <v>123.608</v>
      </c>
      <c r="H1412" s="153">
        <v>78.352999999999994</v>
      </c>
      <c r="I1412" s="153">
        <v>22.178000000000001</v>
      </c>
      <c r="J1412" s="153">
        <v>1.8009999999999999</v>
      </c>
    </row>
    <row r="1413" spans="1:10" x14ac:dyDescent="0.25">
      <c r="A1413" s="152" t="s">
        <v>1373</v>
      </c>
      <c r="B1413" s="153">
        <v>16.396886348376</v>
      </c>
      <c r="C1413" s="153">
        <v>126.04482553685099</v>
      </c>
      <c r="D1413" s="153">
        <v>51.152999999999999</v>
      </c>
      <c r="E1413" s="153">
        <v>106.58</v>
      </c>
      <c r="F1413" s="153">
        <v>123.096</v>
      </c>
      <c r="G1413" s="153">
        <v>113.381</v>
      </c>
      <c r="H1413" s="153">
        <v>67.620999999999995</v>
      </c>
      <c r="I1413" s="153">
        <v>22.395</v>
      </c>
      <c r="J1413" s="153">
        <v>1.554</v>
      </c>
    </row>
    <row r="1414" spans="1:10" x14ac:dyDescent="0.25">
      <c r="A1414" s="152" t="s">
        <v>1374</v>
      </c>
      <c r="B1414" s="153">
        <v>13.9254435729255</v>
      </c>
      <c r="C1414" s="153">
        <v>113.873672394992</v>
      </c>
      <c r="D1414" s="153">
        <v>42.408000000000001</v>
      </c>
      <c r="E1414" s="153">
        <v>101.9</v>
      </c>
      <c r="F1414" s="153">
        <v>129.38900000000001</v>
      </c>
      <c r="G1414" s="153">
        <v>107.748</v>
      </c>
      <c r="H1414" s="153">
        <v>59.676000000000002</v>
      </c>
      <c r="I1414" s="153">
        <v>18.187999999999999</v>
      </c>
      <c r="J1414" s="153">
        <v>1.151</v>
      </c>
    </row>
    <row r="1415" spans="1:10" x14ac:dyDescent="0.25">
      <c r="A1415" s="152" t="s">
        <v>1375</v>
      </c>
      <c r="B1415" s="153">
        <v>13.0596480364876</v>
      </c>
      <c r="C1415" s="153">
        <v>100.952537744183</v>
      </c>
      <c r="D1415" s="153">
        <v>35.357999999999997</v>
      </c>
      <c r="E1415" s="153">
        <v>97.3</v>
      </c>
      <c r="F1415" s="153">
        <v>132.833</v>
      </c>
      <c r="G1415" s="153">
        <v>102.364</v>
      </c>
      <c r="H1415" s="153">
        <v>53.037999999999997</v>
      </c>
      <c r="I1415" s="153">
        <v>14.798</v>
      </c>
      <c r="J1415" s="153">
        <v>0.82899999999999996</v>
      </c>
    </row>
    <row r="1416" spans="1:10" x14ac:dyDescent="0.25">
      <c r="A1416" s="152" t="s">
        <v>1376</v>
      </c>
      <c r="B1416" s="153">
        <v>11.634167355609099</v>
      </c>
      <c r="C1416" s="153">
        <v>94.800403357822702</v>
      </c>
      <c r="D1416" s="153">
        <v>25.702000000000002</v>
      </c>
      <c r="E1416" s="153">
        <v>92.05</v>
      </c>
      <c r="F1416" s="153">
        <v>145.15700000000001</v>
      </c>
      <c r="G1416" s="153">
        <v>97.094999999999999</v>
      </c>
      <c r="H1416" s="153">
        <v>44.209000000000003</v>
      </c>
      <c r="I1416" s="153">
        <v>10.521000000000001</v>
      </c>
      <c r="J1416" s="153">
        <v>0.48599999999999999</v>
      </c>
    </row>
    <row r="1417" spans="1:10" x14ac:dyDescent="0.25">
      <c r="A1417" s="152" t="s">
        <v>1377</v>
      </c>
      <c r="B1417" s="153">
        <v>10.2333118156805</v>
      </c>
      <c r="C1417" s="153">
        <v>88.752942689750697</v>
      </c>
      <c r="D1417" s="153">
        <v>21.585000000000001</v>
      </c>
      <c r="E1417" s="153">
        <v>86.978999999999999</v>
      </c>
      <c r="F1417" s="153">
        <v>145.76300000000001</v>
      </c>
      <c r="G1417" s="153">
        <v>92.822000000000003</v>
      </c>
      <c r="H1417" s="153">
        <v>40.011000000000003</v>
      </c>
      <c r="I1417" s="153">
        <v>8.8789999999999996</v>
      </c>
      <c r="J1417" s="153">
        <v>0.38100000000000001</v>
      </c>
    </row>
    <row r="1418" spans="1:10" x14ac:dyDescent="0.25">
      <c r="A1418" s="152" t="s">
        <v>1378</v>
      </c>
      <c r="B1418" s="153">
        <v>9.08083559910067</v>
      </c>
      <c r="C1418" s="153">
        <v>83.343527241517904</v>
      </c>
      <c r="D1418" s="153">
        <v>18.355</v>
      </c>
      <c r="E1418" s="153">
        <v>82.405000000000001</v>
      </c>
      <c r="F1418" s="153">
        <v>145.809</v>
      </c>
      <c r="G1418" s="153">
        <v>89.597999999999999</v>
      </c>
      <c r="H1418" s="153">
        <v>36.82</v>
      </c>
      <c r="I1418" s="153">
        <v>7.6680000000000001</v>
      </c>
      <c r="J1418" s="153">
        <v>0.30499999999999999</v>
      </c>
    </row>
    <row r="1419" spans="1:10" x14ac:dyDescent="0.25">
      <c r="A1419" s="152" t="s">
        <v>1379</v>
      </c>
      <c r="B1419" s="153">
        <v>7.9020255458313002</v>
      </c>
      <c r="C1419" s="153">
        <v>78.129278261831999</v>
      </c>
      <c r="D1419" s="153">
        <v>15.846</v>
      </c>
      <c r="E1419" s="153">
        <v>78.494</v>
      </c>
      <c r="F1419" s="153">
        <v>145.773</v>
      </c>
      <c r="G1419" s="153">
        <v>87.570999999999998</v>
      </c>
      <c r="H1419" s="153">
        <v>34.545999999999999</v>
      </c>
      <c r="I1419" s="153">
        <v>6.7949999999999999</v>
      </c>
      <c r="J1419" s="153">
        <v>0.255</v>
      </c>
    </row>
    <row r="1420" spans="1:10" x14ac:dyDescent="0.25">
      <c r="A1420" s="152" t="s">
        <v>1380</v>
      </c>
      <c r="B1420" s="153">
        <v>6.9709944016707004</v>
      </c>
      <c r="C1420" s="153">
        <v>73.106689061918601</v>
      </c>
      <c r="D1420" s="153">
        <v>13.913</v>
      </c>
      <c r="E1420" s="153">
        <v>75.275999999999996</v>
      </c>
      <c r="F1420" s="153">
        <v>145.90700000000001</v>
      </c>
      <c r="G1420" s="153">
        <v>86.774000000000001</v>
      </c>
      <c r="H1420" s="153">
        <v>33.098999999999997</v>
      </c>
      <c r="I1420" s="153">
        <v>6.1870000000000003</v>
      </c>
      <c r="J1420" s="153">
        <v>0.224</v>
      </c>
    </row>
    <row r="1421" spans="1:10" x14ac:dyDescent="0.25">
      <c r="A1421" s="152" t="s">
        <v>1381</v>
      </c>
      <c r="B1421" s="153">
        <v>6.2303992373785597</v>
      </c>
      <c r="C1421" s="153">
        <v>68.452822414351203</v>
      </c>
      <c r="D1421" s="153">
        <v>12.372999999999999</v>
      </c>
      <c r="E1421" s="153">
        <v>72.364000000000004</v>
      </c>
      <c r="F1421" s="153">
        <v>145.68799999999999</v>
      </c>
      <c r="G1421" s="153">
        <v>86.805000000000007</v>
      </c>
      <c r="H1421" s="153">
        <v>32.246000000000002</v>
      </c>
      <c r="I1421" s="153">
        <v>5.7649999999999997</v>
      </c>
      <c r="J1421" s="153">
        <v>0.19900000000000001</v>
      </c>
    </row>
    <row r="1422" spans="1:10" x14ac:dyDescent="0.25">
      <c r="A1422" s="152" t="s">
        <v>1382</v>
      </c>
      <c r="B1422" s="153">
        <v>5.7070785343481498</v>
      </c>
      <c r="C1422" s="153">
        <v>64.095641619177897</v>
      </c>
      <c r="D1422" s="153">
        <v>11.178000000000001</v>
      </c>
      <c r="E1422" s="153">
        <v>69.896000000000001</v>
      </c>
      <c r="F1422" s="153">
        <v>145.50200000000001</v>
      </c>
      <c r="G1422" s="153">
        <v>87.867999999999995</v>
      </c>
      <c r="H1422" s="153">
        <v>32.018000000000001</v>
      </c>
      <c r="I1422" s="153">
        <v>5.5110000000000001</v>
      </c>
      <c r="J1422" s="153">
        <v>0.187</v>
      </c>
    </row>
    <row r="1423" spans="1:10" x14ac:dyDescent="0.25">
      <c r="A1423" s="152" t="s">
        <v>1383</v>
      </c>
      <c r="B1423" s="153">
        <v>134.42277285469399</v>
      </c>
      <c r="C1423" s="153">
        <v>364.95208530593601</v>
      </c>
      <c r="D1423" s="153">
        <v>69.417000000000002</v>
      </c>
      <c r="E1423" s="153">
        <v>223.63499999999999</v>
      </c>
      <c r="F1423" s="153">
        <v>287.99200000000002</v>
      </c>
      <c r="G1423" s="153">
        <v>255.971</v>
      </c>
      <c r="H1423" s="153">
        <v>186.553</v>
      </c>
      <c r="I1423" s="153">
        <v>87.873999999999995</v>
      </c>
      <c r="J1423" s="153">
        <v>10.558</v>
      </c>
    </row>
    <row r="1424" spans="1:10" x14ac:dyDescent="0.25">
      <c r="A1424" s="152" t="s">
        <v>1384</v>
      </c>
      <c r="B1424" s="153">
        <v>102.37937879187599</v>
      </c>
      <c r="C1424" s="153">
        <v>313.90718572963499</v>
      </c>
      <c r="D1424" s="153">
        <v>69.417000000000002</v>
      </c>
      <c r="E1424" s="153">
        <v>223.63499999999999</v>
      </c>
      <c r="F1424" s="153">
        <v>287.99200000000002</v>
      </c>
      <c r="G1424" s="153">
        <v>255.971</v>
      </c>
      <c r="H1424" s="153">
        <v>186.553</v>
      </c>
      <c r="I1424" s="153">
        <v>87.873999999999995</v>
      </c>
      <c r="J1424" s="153">
        <v>10.558</v>
      </c>
    </row>
    <row r="1425" spans="1:10" x14ac:dyDescent="0.25">
      <c r="A1425" s="152" t="s">
        <v>1385</v>
      </c>
      <c r="B1425" s="153">
        <v>78.129234661995795</v>
      </c>
      <c r="C1425" s="153">
        <v>268.594953391491</v>
      </c>
      <c r="D1425" s="153">
        <v>69.417000000000002</v>
      </c>
      <c r="E1425" s="153">
        <v>223.63499999999999</v>
      </c>
      <c r="F1425" s="153">
        <v>287.99200000000002</v>
      </c>
      <c r="G1425" s="153">
        <v>255.971</v>
      </c>
      <c r="H1425" s="153">
        <v>186.553</v>
      </c>
      <c r="I1425" s="153">
        <v>87.873999999999995</v>
      </c>
      <c r="J1425" s="153">
        <v>10.558</v>
      </c>
    </row>
    <row r="1426" spans="1:10" x14ac:dyDescent="0.25">
      <c r="A1426" s="152" t="s">
        <v>1386</v>
      </c>
      <c r="B1426" s="153">
        <v>59.763871743598799</v>
      </c>
      <c r="C1426" s="153">
        <v>228.89583475337801</v>
      </c>
      <c r="D1426" s="153">
        <v>69.570999999999998</v>
      </c>
      <c r="E1426" s="153">
        <v>217.55699999999999</v>
      </c>
      <c r="F1426" s="153">
        <v>274.91399999999999</v>
      </c>
      <c r="G1426" s="153">
        <v>234.83500000000001</v>
      </c>
      <c r="H1426" s="153">
        <v>162.37200000000001</v>
      </c>
      <c r="I1426" s="153">
        <v>74.739000000000004</v>
      </c>
      <c r="J1426" s="153">
        <v>10.012</v>
      </c>
    </row>
    <row r="1427" spans="1:10" x14ac:dyDescent="0.25">
      <c r="A1427" s="152" t="s">
        <v>1387</v>
      </c>
      <c r="B1427" s="153">
        <v>45.859289561627797</v>
      </c>
      <c r="C1427" s="153">
        <v>194.39439603567499</v>
      </c>
      <c r="D1427" s="153">
        <v>64.117000000000004</v>
      </c>
      <c r="E1427" s="153">
        <v>195.279</v>
      </c>
      <c r="F1427" s="153">
        <v>242.44200000000001</v>
      </c>
      <c r="G1427" s="153">
        <v>199.13200000000001</v>
      </c>
      <c r="H1427" s="153">
        <v>130.012</v>
      </c>
      <c r="I1427" s="153">
        <v>58.235999999999997</v>
      </c>
      <c r="J1427" s="153">
        <v>8.782</v>
      </c>
    </row>
    <row r="1428" spans="1:10" x14ac:dyDescent="0.25">
      <c r="A1428" s="152" t="s">
        <v>1388</v>
      </c>
      <c r="B1428" s="153">
        <v>35.299172421940398</v>
      </c>
      <c r="C1428" s="153">
        <v>164.647581984346</v>
      </c>
      <c r="D1428" s="153">
        <v>53.624000000000002</v>
      </c>
      <c r="E1428" s="153">
        <v>159.477</v>
      </c>
      <c r="F1428" s="153">
        <v>194.74700000000001</v>
      </c>
      <c r="G1428" s="153">
        <v>153.86000000000001</v>
      </c>
      <c r="H1428" s="153">
        <v>94.364000000000004</v>
      </c>
      <c r="I1428" s="153">
        <v>40.915999999999997</v>
      </c>
      <c r="J1428" s="153">
        <v>7.0119999999999996</v>
      </c>
    </row>
    <row r="1429" spans="1:10" x14ac:dyDescent="0.25">
      <c r="A1429" s="152" t="s">
        <v>1389</v>
      </c>
      <c r="B1429" s="153">
        <v>27.2736604104451</v>
      </c>
      <c r="C1429" s="153">
        <v>139.154586186091</v>
      </c>
      <c r="D1429" s="153">
        <v>41.279000000000003</v>
      </c>
      <c r="E1429" s="153">
        <v>120.15600000000001</v>
      </c>
      <c r="F1429" s="153">
        <v>144.46799999999999</v>
      </c>
      <c r="G1429" s="153">
        <v>109.834</v>
      </c>
      <c r="H1429" s="153">
        <v>62.878</v>
      </c>
      <c r="I1429" s="153">
        <v>26.209</v>
      </c>
      <c r="J1429" s="153">
        <v>5.1760000000000002</v>
      </c>
    </row>
    <row r="1430" spans="1:10" x14ac:dyDescent="0.25">
      <c r="A1430" s="152" t="s">
        <v>1390</v>
      </c>
      <c r="B1430" s="153">
        <v>21.133282130922499</v>
      </c>
      <c r="C1430" s="153">
        <v>117.41687564750301</v>
      </c>
      <c r="D1430" s="153">
        <v>34.912999999999997</v>
      </c>
      <c r="E1430" s="153">
        <v>112.557</v>
      </c>
      <c r="F1430" s="153">
        <v>141.72800000000001</v>
      </c>
      <c r="G1430" s="153">
        <v>111.64700000000001</v>
      </c>
      <c r="H1430" s="153">
        <v>63.787999999999997</v>
      </c>
      <c r="I1430" s="153">
        <v>21.79</v>
      </c>
      <c r="J1430" s="153">
        <v>3.577</v>
      </c>
    </row>
    <row r="1431" spans="1:10" x14ac:dyDescent="0.25">
      <c r="A1431" s="152" t="s">
        <v>1391</v>
      </c>
      <c r="B1431" s="153">
        <v>16.4249153657913</v>
      </c>
      <c r="C1431" s="153">
        <v>98.945083668992893</v>
      </c>
      <c r="D1431" s="153">
        <v>25.818000000000001</v>
      </c>
      <c r="E1431" s="153">
        <v>93.866</v>
      </c>
      <c r="F1431" s="153">
        <v>123.81100000000001</v>
      </c>
      <c r="G1431" s="153">
        <v>100.803</v>
      </c>
      <c r="H1431" s="153">
        <v>57.482999999999997</v>
      </c>
      <c r="I1431" s="153">
        <v>15.753</v>
      </c>
      <c r="J1431" s="153">
        <v>1.8660000000000001</v>
      </c>
    </row>
    <row r="1432" spans="1:10" x14ac:dyDescent="0.25">
      <c r="A1432" s="152" t="s">
        <v>1392</v>
      </c>
      <c r="B1432" s="153">
        <v>12.8115380900493</v>
      </c>
      <c r="C1432" s="153">
        <v>83.342301044846195</v>
      </c>
      <c r="D1432" s="153">
        <v>21.785</v>
      </c>
      <c r="E1432" s="153">
        <v>91.527000000000001</v>
      </c>
      <c r="F1432" s="153">
        <v>126.491</v>
      </c>
      <c r="G1432" s="153">
        <v>106.197</v>
      </c>
      <c r="H1432" s="153">
        <v>60.454999999999998</v>
      </c>
      <c r="I1432" s="153">
        <v>12.869</v>
      </c>
      <c r="J1432" s="153">
        <v>0.67600000000000005</v>
      </c>
    </row>
    <row r="1433" spans="1:10" x14ac:dyDescent="0.25">
      <c r="A1433" s="152" t="s">
        <v>1393</v>
      </c>
      <c r="B1433" s="153">
        <v>10.0115450585887</v>
      </c>
      <c r="C1433" s="153">
        <v>70.155462264691195</v>
      </c>
      <c r="D1433" s="153">
        <v>20.062999999999999</v>
      </c>
      <c r="E1433" s="153">
        <v>83.537999999999997</v>
      </c>
      <c r="F1433" s="153">
        <v>116.84399999999999</v>
      </c>
      <c r="G1433" s="153">
        <v>111.503</v>
      </c>
      <c r="H1433" s="153">
        <v>63.012999999999998</v>
      </c>
      <c r="I1433" s="153">
        <v>15.307</v>
      </c>
      <c r="J1433" s="153">
        <v>1.532</v>
      </c>
    </row>
    <row r="1434" spans="1:10" x14ac:dyDescent="0.25">
      <c r="A1434" s="152" t="s">
        <v>1394</v>
      </c>
      <c r="B1434" s="153">
        <v>7.8494155568028496</v>
      </c>
      <c r="C1434" s="153">
        <v>59.029046675071399</v>
      </c>
      <c r="D1434" s="153">
        <v>19.532</v>
      </c>
      <c r="E1434" s="153">
        <v>80.495000000000005</v>
      </c>
      <c r="F1434" s="153">
        <v>114.142</v>
      </c>
      <c r="G1434" s="153">
        <v>123.742</v>
      </c>
      <c r="H1434" s="153">
        <v>69.478999999999999</v>
      </c>
      <c r="I1434" s="153">
        <v>18.731000000000002</v>
      </c>
      <c r="J1434" s="153">
        <v>2.4990000000000001</v>
      </c>
    </row>
    <row r="1435" spans="1:10" x14ac:dyDescent="0.25">
      <c r="A1435" s="152" t="s">
        <v>1395</v>
      </c>
      <c r="B1435" s="153">
        <v>6.4397800332075503</v>
      </c>
      <c r="C1435" s="153">
        <v>51.255326322990499</v>
      </c>
      <c r="D1435" s="153">
        <v>17.186</v>
      </c>
      <c r="E1435" s="153">
        <v>78.076999999999998</v>
      </c>
      <c r="F1435" s="153">
        <v>122.128</v>
      </c>
      <c r="G1435" s="153">
        <v>128.637</v>
      </c>
      <c r="H1435" s="153">
        <v>68.962999999999994</v>
      </c>
      <c r="I1435" s="153">
        <v>17.013000000000002</v>
      </c>
      <c r="J1435" s="153">
        <v>1.996</v>
      </c>
    </row>
    <row r="1436" spans="1:10" x14ac:dyDescent="0.25">
      <c r="A1436" s="152" t="s">
        <v>1396</v>
      </c>
      <c r="B1436" s="153">
        <v>5.1986537510465602</v>
      </c>
      <c r="C1436" s="153">
        <v>47.144347664169501</v>
      </c>
      <c r="D1436" s="153">
        <v>13.663</v>
      </c>
      <c r="E1436" s="153">
        <v>67.242000000000004</v>
      </c>
      <c r="F1436" s="153">
        <v>117.205</v>
      </c>
      <c r="G1436" s="153">
        <v>134.518</v>
      </c>
      <c r="H1436" s="153">
        <v>68.853999999999999</v>
      </c>
      <c r="I1436" s="153">
        <v>17.135999999999999</v>
      </c>
      <c r="J1436" s="153">
        <v>2.302</v>
      </c>
    </row>
    <row r="1437" spans="1:10" x14ac:dyDescent="0.25">
      <c r="A1437" s="152" t="s">
        <v>1397</v>
      </c>
      <c r="B1437" s="153">
        <v>4.3966127676813302</v>
      </c>
      <c r="C1437" s="153">
        <v>42.986271495352803</v>
      </c>
      <c r="D1437" s="153">
        <v>12.156000000000001</v>
      </c>
      <c r="E1437" s="153">
        <v>62.012</v>
      </c>
      <c r="F1437" s="153">
        <v>113.589</v>
      </c>
      <c r="G1437" s="153">
        <v>134.98400000000001</v>
      </c>
      <c r="H1437" s="153">
        <v>67.736000000000004</v>
      </c>
      <c r="I1437" s="153">
        <v>16.855</v>
      </c>
      <c r="J1437" s="153">
        <v>2.3679999999999999</v>
      </c>
    </row>
    <row r="1438" spans="1:10" x14ac:dyDescent="0.25">
      <c r="A1438" s="152" t="s">
        <v>1398</v>
      </c>
      <c r="B1438" s="153">
        <v>3.8772496137642301</v>
      </c>
      <c r="C1438" s="153">
        <v>39.270314798488897</v>
      </c>
      <c r="D1438" s="153">
        <v>10.943</v>
      </c>
      <c r="E1438" s="153">
        <v>57.704999999999998</v>
      </c>
      <c r="F1438" s="153">
        <v>110.72499999999999</v>
      </c>
      <c r="G1438" s="153">
        <v>135.53299999999999</v>
      </c>
      <c r="H1438" s="153">
        <v>66.816999999999993</v>
      </c>
      <c r="I1438" s="153">
        <v>16.577000000000002</v>
      </c>
      <c r="J1438" s="153">
        <v>2.4</v>
      </c>
    </row>
    <row r="1439" spans="1:10" x14ac:dyDescent="0.25">
      <c r="A1439" s="152" t="s">
        <v>1399</v>
      </c>
      <c r="B1439" s="153">
        <v>3.4217495210644402</v>
      </c>
      <c r="C1439" s="153">
        <v>35.671248936644503</v>
      </c>
      <c r="D1439" s="153">
        <v>9.9740000000000002</v>
      </c>
      <c r="E1439" s="153">
        <v>54.216000000000001</v>
      </c>
      <c r="F1439" s="153">
        <v>108.626</v>
      </c>
      <c r="G1439" s="153">
        <v>136.262</v>
      </c>
      <c r="H1439" s="153">
        <v>66.12</v>
      </c>
      <c r="I1439" s="153">
        <v>16.303000000000001</v>
      </c>
      <c r="J1439" s="153">
        <v>2.399</v>
      </c>
    </row>
    <row r="1440" spans="1:10" x14ac:dyDescent="0.25">
      <c r="A1440" s="152" t="s">
        <v>1400</v>
      </c>
      <c r="B1440" s="153">
        <v>3.0603215492988101</v>
      </c>
      <c r="C1440" s="153">
        <v>32.526727632184297</v>
      </c>
      <c r="D1440" s="153">
        <v>9.18</v>
      </c>
      <c r="E1440" s="153">
        <v>51.343000000000004</v>
      </c>
      <c r="F1440" s="153">
        <v>107.03400000000001</v>
      </c>
      <c r="G1440" s="153">
        <v>136.91300000000001</v>
      </c>
      <c r="H1440" s="153">
        <v>65.509</v>
      </c>
      <c r="I1440" s="153">
        <v>16.007999999999999</v>
      </c>
      <c r="J1440" s="153">
        <v>2.3530000000000002</v>
      </c>
    </row>
    <row r="1441" spans="1:10" x14ac:dyDescent="0.25">
      <c r="A1441" s="152" t="s">
        <v>1401</v>
      </c>
      <c r="B1441" s="153">
        <v>2.7290997342630501</v>
      </c>
      <c r="C1441" s="153">
        <v>29.432483592163301</v>
      </c>
      <c r="D1441" s="153">
        <v>8.6059999999999999</v>
      </c>
      <c r="E1441" s="153">
        <v>49.070999999999998</v>
      </c>
      <c r="F1441" s="153">
        <v>106.083</v>
      </c>
      <c r="G1441" s="153">
        <v>137.70400000000001</v>
      </c>
      <c r="H1441" s="153">
        <v>65.082999999999998</v>
      </c>
      <c r="I1441" s="153">
        <v>15.717000000000001</v>
      </c>
      <c r="J1441" s="153">
        <v>2.2759999999999998</v>
      </c>
    </row>
    <row r="1442" spans="1:10" x14ac:dyDescent="0.25">
      <c r="A1442" s="152" t="s">
        <v>1402</v>
      </c>
      <c r="B1442" s="153">
        <v>2.45237275902688</v>
      </c>
      <c r="C1442" s="153">
        <v>26.753465892584899</v>
      </c>
      <c r="D1442" s="153">
        <v>8.1150000000000002</v>
      </c>
      <c r="E1442" s="153">
        <v>47.155000000000001</v>
      </c>
      <c r="F1442" s="153">
        <v>105.572</v>
      </c>
      <c r="G1442" s="153">
        <v>138.411</v>
      </c>
      <c r="H1442" s="153">
        <v>64.724999999999994</v>
      </c>
      <c r="I1442" s="153">
        <v>15.395</v>
      </c>
      <c r="J1442" s="153">
        <v>2.1669999999999998</v>
      </c>
    </row>
    <row r="1443" spans="1:10" x14ac:dyDescent="0.25">
      <c r="A1443" s="152" t="s">
        <v>1403</v>
      </c>
      <c r="B1443" s="153">
        <v>116.700010818805</v>
      </c>
      <c r="C1443" s="153">
        <v>259.91125735761398</v>
      </c>
      <c r="D1443" s="153">
        <v>87.15</v>
      </c>
      <c r="E1443" s="153">
        <v>290.57600000000002</v>
      </c>
      <c r="F1443" s="153">
        <v>267.87200000000001</v>
      </c>
      <c r="G1443" s="153">
        <v>211.85</v>
      </c>
      <c r="H1443" s="153">
        <v>161.15600000000001</v>
      </c>
      <c r="I1443" s="153">
        <v>78.947999999999993</v>
      </c>
      <c r="J1443" s="153">
        <v>7.8479999999999999</v>
      </c>
    </row>
    <row r="1444" spans="1:10" x14ac:dyDescent="0.25">
      <c r="A1444" s="152" t="s">
        <v>1404</v>
      </c>
      <c r="B1444" s="153">
        <v>98.159132910054495</v>
      </c>
      <c r="C1444" s="153">
        <v>233.77301823944401</v>
      </c>
      <c r="D1444" s="153">
        <v>99.099000000000004</v>
      </c>
      <c r="E1444" s="153">
        <v>337.41800000000001</v>
      </c>
      <c r="F1444" s="153">
        <v>284.29000000000002</v>
      </c>
      <c r="G1444" s="153">
        <v>216.44</v>
      </c>
      <c r="H1444" s="153">
        <v>150.17599999999999</v>
      </c>
      <c r="I1444" s="153">
        <v>70.88</v>
      </c>
      <c r="J1444" s="153">
        <v>7.2969999999999997</v>
      </c>
    </row>
    <row r="1445" spans="1:10" x14ac:dyDescent="0.25">
      <c r="A1445" s="152" t="s">
        <v>1405</v>
      </c>
      <c r="B1445" s="153">
        <v>80.524695984387193</v>
      </c>
      <c r="C1445" s="153">
        <v>207.85891355623801</v>
      </c>
      <c r="D1445" s="153">
        <v>106.77800000000001</v>
      </c>
      <c r="E1445" s="153">
        <v>343.96</v>
      </c>
      <c r="F1445" s="153">
        <v>305.15100000000001</v>
      </c>
      <c r="G1445" s="153">
        <v>217.464</v>
      </c>
      <c r="H1445" s="153">
        <v>157.321</v>
      </c>
      <c r="I1445" s="153">
        <v>69.019000000000005</v>
      </c>
      <c r="J1445" s="153">
        <v>6.3070000000000004</v>
      </c>
    </row>
    <row r="1446" spans="1:10" x14ac:dyDescent="0.25">
      <c r="A1446" s="152" t="s">
        <v>1406</v>
      </c>
      <c r="B1446" s="153">
        <v>64.986170824211101</v>
      </c>
      <c r="C1446" s="153">
        <v>183.07088303556401</v>
      </c>
      <c r="D1446" s="153">
        <v>92.052999999999997</v>
      </c>
      <c r="E1446" s="153">
        <v>269.02499999999998</v>
      </c>
      <c r="F1446" s="153">
        <v>248.29599999999999</v>
      </c>
      <c r="G1446" s="153">
        <v>163.64099999999999</v>
      </c>
      <c r="H1446" s="153">
        <v>115.64400000000001</v>
      </c>
      <c r="I1446" s="153">
        <v>52.021999999999998</v>
      </c>
      <c r="J1446" s="153">
        <v>4.1189999999999998</v>
      </c>
    </row>
    <row r="1447" spans="1:10" x14ac:dyDescent="0.25">
      <c r="A1447" s="152" t="s">
        <v>1407</v>
      </c>
      <c r="B1447" s="153">
        <v>51.914468714566098</v>
      </c>
      <c r="C1447" s="153">
        <v>160.27523284243799</v>
      </c>
      <c r="D1447" s="153">
        <v>93.054000000000002</v>
      </c>
      <c r="E1447" s="153">
        <v>252.51499999999999</v>
      </c>
      <c r="F1447" s="153">
        <v>225.232</v>
      </c>
      <c r="G1447" s="153">
        <v>132.61500000000001</v>
      </c>
      <c r="H1447" s="153">
        <v>83.191000000000003</v>
      </c>
      <c r="I1447" s="153">
        <v>34.707000000000001</v>
      </c>
      <c r="J1447" s="153">
        <v>2.6859999999999999</v>
      </c>
    </row>
    <row r="1448" spans="1:10" x14ac:dyDescent="0.25">
      <c r="A1448" s="152" t="s">
        <v>1408</v>
      </c>
      <c r="B1448" s="153">
        <v>42.115280945793998</v>
      </c>
      <c r="C1448" s="153">
        <v>141.07381830412501</v>
      </c>
      <c r="D1448" s="153">
        <v>86.543000000000006</v>
      </c>
      <c r="E1448" s="153">
        <v>219.047</v>
      </c>
      <c r="F1448" s="153">
        <v>197.114</v>
      </c>
      <c r="G1448" s="153">
        <v>115.91500000000001</v>
      </c>
      <c r="H1448" s="153">
        <v>61.606999999999999</v>
      </c>
      <c r="I1448" s="153">
        <v>21.364000000000001</v>
      </c>
      <c r="J1448" s="153">
        <v>1.61</v>
      </c>
    </row>
    <row r="1449" spans="1:10" x14ac:dyDescent="0.25">
      <c r="A1449" s="152" t="s">
        <v>1409</v>
      </c>
      <c r="B1449" s="153">
        <v>34.613273887115497</v>
      </c>
      <c r="C1449" s="153">
        <v>124.485344940819</v>
      </c>
      <c r="D1449" s="153">
        <v>78.587999999999994</v>
      </c>
      <c r="E1449" s="153">
        <v>194.328</v>
      </c>
      <c r="F1449" s="153">
        <v>164.74100000000001</v>
      </c>
      <c r="G1449" s="153">
        <v>109.13</v>
      </c>
      <c r="H1449" s="153">
        <v>53.752000000000002</v>
      </c>
      <c r="I1449" s="153">
        <v>14.308999999999999</v>
      </c>
      <c r="J1449" s="153">
        <v>1.1519999999999999</v>
      </c>
    </row>
    <row r="1450" spans="1:10" x14ac:dyDescent="0.25">
      <c r="A1450" s="152" t="s">
        <v>1410</v>
      </c>
      <c r="B1450" s="153">
        <v>29.021442878352399</v>
      </c>
      <c r="C1450" s="153">
        <v>110.299157967775</v>
      </c>
      <c r="D1450" s="153">
        <v>84.27</v>
      </c>
      <c r="E1450" s="153">
        <v>197.72499999999999</v>
      </c>
      <c r="F1450" s="153">
        <v>166.83199999999999</v>
      </c>
      <c r="G1450" s="153">
        <v>110.499</v>
      </c>
      <c r="H1450" s="153">
        <v>53.884</v>
      </c>
      <c r="I1450" s="153">
        <v>13.484999999999999</v>
      </c>
      <c r="J1450" s="153">
        <v>1.105</v>
      </c>
    </row>
    <row r="1451" spans="1:10" x14ac:dyDescent="0.25">
      <c r="A1451" s="152" t="s">
        <v>1411</v>
      </c>
      <c r="B1451" s="153">
        <v>24.518843088861299</v>
      </c>
      <c r="C1451" s="153">
        <v>98.249865256272798</v>
      </c>
      <c r="D1451" s="153">
        <v>77.524000000000001</v>
      </c>
      <c r="E1451" s="153">
        <v>175.328</v>
      </c>
      <c r="F1451" s="153">
        <v>157.82400000000001</v>
      </c>
      <c r="G1451" s="153">
        <v>102.598</v>
      </c>
      <c r="H1451" s="153">
        <v>48.908000000000001</v>
      </c>
      <c r="I1451" s="153">
        <v>12.919</v>
      </c>
      <c r="J1451" s="153">
        <v>0.89900000000000002</v>
      </c>
    </row>
    <row r="1452" spans="1:10" x14ac:dyDescent="0.25">
      <c r="A1452" s="152" t="s">
        <v>1412</v>
      </c>
      <c r="B1452" s="153">
        <v>19.863412283065301</v>
      </c>
      <c r="C1452" s="153">
        <v>84.107731696125995</v>
      </c>
      <c r="D1452" s="153">
        <v>69.875</v>
      </c>
      <c r="E1452" s="153">
        <v>167.24700000000001</v>
      </c>
      <c r="F1452" s="153">
        <v>160.83600000000001</v>
      </c>
      <c r="G1452" s="153">
        <v>108.934</v>
      </c>
      <c r="H1452" s="153">
        <v>53.826999999999998</v>
      </c>
      <c r="I1452" s="153">
        <v>14.319000000000001</v>
      </c>
      <c r="J1452" s="153">
        <v>0.96199999999999997</v>
      </c>
    </row>
    <row r="1453" spans="1:10" x14ac:dyDescent="0.25">
      <c r="A1453" s="152" t="s">
        <v>1413</v>
      </c>
      <c r="B1453" s="153">
        <v>15.696654162913701</v>
      </c>
      <c r="C1453" s="153">
        <v>69.0174713451174</v>
      </c>
      <c r="D1453" s="153">
        <v>57.320999999999998</v>
      </c>
      <c r="E1453" s="153">
        <v>150.49700000000001</v>
      </c>
      <c r="F1453" s="153">
        <v>150.96299999999999</v>
      </c>
      <c r="G1453" s="153">
        <v>111.946</v>
      </c>
      <c r="H1453" s="153">
        <v>59.923000000000002</v>
      </c>
      <c r="I1453" s="153">
        <v>15.958</v>
      </c>
      <c r="J1453" s="153">
        <v>1.3919999999999999</v>
      </c>
    </row>
    <row r="1454" spans="1:10" x14ac:dyDescent="0.25">
      <c r="A1454" s="152" t="s">
        <v>1414</v>
      </c>
      <c r="B1454" s="153">
        <v>13.2067701188264</v>
      </c>
      <c r="C1454" s="153">
        <v>56.753209293489398</v>
      </c>
      <c r="D1454" s="153">
        <v>47.14</v>
      </c>
      <c r="E1454" s="153">
        <v>133.994</v>
      </c>
      <c r="F1454" s="153">
        <v>139.352</v>
      </c>
      <c r="G1454" s="153">
        <v>108.929</v>
      </c>
      <c r="H1454" s="153">
        <v>60.343000000000004</v>
      </c>
      <c r="I1454" s="153">
        <v>16.178000000000001</v>
      </c>
      <c r="J1454" s="153">
        <v>1.8640000000000001</v>
      </c>
    </row>
    <row r="1455" spans="1:10" x14ac:dyDescent="0.25">
      <c r="A1455" s="152" t="s">
        <v>1415</v>
      </c>
      <c r="B1455" s="153">
        <v>11.232858679132001</v>
      </c>
      <c r="C1455" s="153">
        <v>49.631633750929304</v>
      </c>
      <c r="D1455" s="153">
        <v>50.125999999999998</v>
      </c>
      <c r="E1455" s="153">
        <v>134.411</v>
      </c>
      <c r="F1455" s="153">
        <v>137.071</v>
      </c>
      <c r="G1455" s="153">
        <v>97.106999999999999</v>
      </c>
      <c r="H1455" s="153">
        <v>50.997</v>
      </c>
      <c r="I1455" s="153">
        <v>13.112</v>
      </c>
      <c r="J1455" s="153">
        <v>1.016</v>
      </c>
    </row>
    <row r="1456" spans="1:10" x14ac:dyDescent="0.25">
      <c r="A1456" s="152" t="s">
        <v>1416</v>
      </c>
      <c r="B1456" s="153">
        <v>9.6054568805546996</v>
      </c>
      <c r="C1456" s="153">
        <v>43.639393956874997</v>
      </c>
      <c r="D1456" s="153">
        <v>46.783999999999999</v>
      </c>
      <c r="E1456" s="153">
        <v>129.107</v>
      </c>
      <c r="F1456" s="153">
        <v>134.91900000000001</v>
      </c>
      <c r="G1456" s="153">
        <v>92.412999999999997</v>
      </c>
      <c r="H1456" s="153">
        <v>47.618000000000002</v>
      </c>
      <c r="I1456" s="153">
        <v>11.808999999999999</v>
      </c>
      <c r="J1456" s="153">
        <v>0.83</v>
      </c>
    </row>
    <row r="1457" spans="1:10" x14ac:dyDescent="0.25">
      <c r="A1457" s="152" t="s">
        <v>1417</v>
      </c>
      <c r="B1457" s="153">
        <v>8.4071090655646294</v>
      </c>
      <c r="C1457" s="153">
        <v>38.483928736525201</v>
      </c>
      <c r="D1457" s="153">
        <v>43.798000000000002</v>
      </c>
      <c r="E1457" s="153">
        <v>123.30800000000001</v>
      </c>
      <c r="F1457" s="153">
        <v>131.25700000000001</v>
      </c>
      <c r="G1457" s="153">
        <v>89.194000000000003</v>
      </c>
      <c r="H1457" s="153">
        <v>45.506999999999998</v>
      </c>
      <c r="I1457" s="153">
        <v>11.073</v>
      </c>
      <c r="J1457" s="153">
        <v>0.74299999999999999</v>
      </c>
    </row>
    <row r="1458" spans="1:10" x14ac:dyDescent="0.25">
      <c r="A1458" s="152" t="s">
        <v>1418</v>
      </c>
      <c r="B1458" s="153">
        <v>7.36858581277267</v>
      </c>
      <c r="C1458" s="153">
        <v>34.122340614009403</v>
      </c>
      <c r="D1458" s="153">
        <v>40.811999999999998</v>
      </c>
      <c r="E1458" s="153">
        <v>117.678</v>
      </c>
      <c r="F1458" s="153">
        <v>128.131</v>
      </c>
      <c r="G1458" s="153">
        <v>86.903000000000006</v>
      </c>
      <c r="H1458" s="153">
        <v>43.889000000000003</v>
      </c>
      <c r="I1458" s="153">
        <v>10.474</v>
      </c>
      <c r="J1458" s="153">
        <v>0.67300000000000004</v>
      </c>
    </row>
    <row r="1459" spans="1:10" x14ac:dyDescent="0.25">
      <c r="A1459" s="152" t="s">
        <v>1419</v>
      </c>
      <c r="B1459" s="153">
        <v>6.5253453144924496</v>
      </c>
      <c r="C1459" s="153">
        <v>30.3358628677111</v>
      </c>
      <c r="D1459" s="153">
        <v>37.886000000000003</v>
      </c>
      <c r="E1459" s="153">
        <v>112.327</v>
      </c>
      <c r="F1459" s="153">
        <v>125.636</v>
      </c>
      <c r="G1459" s="153">
        <v>85.549000000000007</v>
      </c>
      <c r="H1459" s="153">
        <v>42.764000000000003</v>
      </c>
      <c r="I1459" s="153">
        <v>10</v>
      </c>
      <c r="J1459" s="153">
        <v>0.61799999999999999</v>
      </c>
    </row>
    <row r="1460" spans="1:10" x14ac:dyDescent="0.25">
      <c r="A1460" s="152" t="s">
        <v>1420</v>
      </c>
      <c r="B1460" s="153">
        <v>5.8636173884484304</v>
      </c>
      <c r="C1460" s="153">
        <v>27.0783384920347</v>
      </c>
      <c r="D1460" s="153">
        <v>34.994</v>
      </c>
      <c r="E1460" s="153">
        <v>107.086</v>
      </c>
      <c r="F1460" s="153">
        <v>123.57899999999999</v>
      </c>
      <c r="G1460" s="153">
        <v>84.98</v>
      </c>
      <c r="H1460" s="153">
        <v>42.04</v>
      </c>
      <c r="I1460" s="153">
        <v>9.6289999999999996</v>
      </c>
      <c r="J1460" s="153">
        <v>0.57199999999999995</v>
      </c>
    </row>
    <row r="1461" spans="1:10" x14ac:dyDescent="0.25">
      <c r="A1461" s="152" t="s">
        <v>1421</v>
      </c>
      <c r="B1461" s="153">
        <v>5.3035944391960399</v>
      </c>
      <c r="C1461" s="153">
        <v>24.266929394083299</v>
      </c>
      <c r="D1461" s="153">
        <v>32.183999999999997</v>
      </c>
      <c r="E1461" s="153">
        <v>102.053</v>
      </c>
      <c r="F1461" s="153">
        <v>122.048</v>
      </c>
      <c r="G1461" s="153">
        <v>85.248999999999995</v>
      </c>
      <c r="H1461" s="153">
        <v>41.734000000000002</v>
      </c>
      <c r="I1461" s="153">
        <v>9.3569999999999993</v>
      </c>
      <c r="J1461" s="153">
        <v>0.53500000000000003</v>
      </c>
    </row>
    <row r="1462" spans="1:10" x14ac:dyDescent="0.25">
      <c r="A1462" s="152" t="s">
        <v>1422</v>
      </c>
      <c r="B1462" s="153">
        <v>4.7998990193758297</v>
      </c>
      <c r="C1462" s="153">
        <v>21.647868123459801</v>
      </c>
      <c r="D1462" s="153">
        <v>29.504000000000001</v>
      </c>
      <c r="E1462" s="153">
        <v>97.337000000000003</v>
      </c>
      <c r="F1462" s="153">
        <v>120.89100000000001</v>
      </c>
      <c r="G1462" s="153">
        <v>86.465000000000003</v>
      </c>
      <c r="H1462" s="153">
        <v>41.892000000000003</v>
      </c>
      <c r="I1462" s="153">
        <v>9.1890000000000001</v>
      </c>
      <c r="J1462" s="153">
        <v>0.502</v>
      </c>
    </row>
    <row r="1463" spans="1:10" x14ac:dyDescent="0.25">
      <c r="A1463" s="152" t="s">
        <v>1423</v>
      </c>
      <c r="B1463" s="153">
        <v>259.04555814802899</v>
      </c>
      <c r="C1463" s="153">
        <v>442.76473372441598</v>
      </c>
      <c r="D1463" s="153">
        <v>171.69399999999999</v>
      </c>
      <c r="E1463" s="153">
        <v>309.39699999999999</v>
      </c>
      <c r="F1463" s="153">
        <v>316.803</v>
      </c>
      <c r="G1463" s="153">
        <v>276.59500000000003</v>
      </c>
      <c r="H1463" s="153">
        <v>206.20400000000001</v>
      </c>
      <c r="I1463" s="153">
        <v>92.203000000000003</v>
      </c>
      <c r="J1463" s="153">
        <v>27.103999999999999</v>
      </c>
    </row>
    <row r="1464" spans="1:10" x14ac:dyDescent="0.25">
      <c r="A1464" s="152" t="s">
        <v>1424</v>
      </c>
      <c r="B1464" s="153">
        <v>240.94660239447401</v>
      </c>
      <c r="C1464" s="153">
        <v>406.84923881884703</v>
      </c>
      <c r="D1464" s="153">
        <v>157.702</v>
      </c>
      <c r="E1464" s="153">
        <v>299.40499999999997</v>
      </c>
      <c r="F1464" s="153">
        <v>302.09899999999999</v>
      </c>
      <c r="G1464" s="153">
        <v>256.59699999999998</v>
      </c>
      <c r="H1464" s="153">
        <v>194.9</v>
      </c>
      <c r="I1464" s="153">
        <v>86.197000000000003</v>
      </c>
      <c r="J1464" s="153">
        <v>23.1</v>
      </c>
    </row>
    <row r="1465" spans="1:10" x14ac:dyDescent="0.25">
      <c r="A1465" s="152" t="s">
        <v>1425</v>
      </c>
      <c r="B1465" s="153">
        <v>219.18873699804001</v>
      </c>
      <c r="C1465" s="153">
        <v>358.23500194649199</v>
      </c>
      <c r="D1465" s="153">
        <v>153.20500000000001</v>
      </c>
      <c r="E1465" s="153">
        <v>298.89600000000002</v>
      </c>
      <c r="F1465" s="153">
        <v>299.19499999999999</v>
      </c>
      <c r="G1465" s="153">
        <v>250.40600000000001</v>
      </c>
      <c r="H1465" s="153">
        <v>192.29599999999999</v>
      </c>
      <c r="I1465" s="153">
        <v>84.5</v>
      </c>
      <c r="J1465" s="153">
        <v>21.501999999999999</v>
      </c>
    </row>
    <row r="1466" spans="1:10" x14ac:dyDescent="0.25">
      <c r="A1466" s="152" t="s">
        <v>1426</v>
      </c>
      <c r="B1466" s="153">
        <v>193.813727446939</v>
      </c>
      <c r="C1466" s="153">
        <v>318.26028703202701</v>
      </c>
      <c r="D1466" s="153">
        <v>142.898</v>
      </c>
      <c r="E1466" s="153">
        <v>297.09800000000001</v>
      </c>
      <c r="F1466" s="153">
        <v>293.40699999999998</v>
      </c>
      <c r="G1466" s="153">
        <v>242.50200000000001</v>
      </c>
      <c r="H1466" s="153">
        <v>184.40299999999999</v>
      </c>
      <c r="I1466" s="153">
        <v>81.397000000000006</v>
      </c>
      <c r="J1466" s="153">
        <v>18.295000000000002</v>
      </c>
    </row>
    <row r="1467" spans="1:10" x14ac:dyDescent="0.25">
      <c r="A1467" s="152" t="s">
        <v>1427</v>
      </c>
      <c r="B1467" s="153">
        <v>164.013867131414</v>
      </c>
      <c r="C1467" s="153">
        <v>276.770033773411</v>
      </c>
      <c r="D1467" s="153">
        <v>137.50399999999999</v>
      </c>
      <c r="E1467" s="153">
        <v>292.30500000000001</v>
      </c>
      <c r="F1467" s="153">
        <v>288.89499999999998</v>
      </c>
      <c r="G1467" s="153">
        <v>246.5</v>
      </c>
      <c r="H1467" s="153">
        <v>176.6</v>
      </c>
      <c r="I1467" s="153">
        <v>80.7</v>
      </c>
      <c r="J1467" s="153">
        <v>17.495999999999999</v>
      </c>
    </row>
    <row r="1468" spans="1:10" x14ac:dyDescent="0.25">
      <c r="A1468" s="152" t="s">
        <v>1428</v>
      </c>
      <c r="B1468" s="153">
        <v>139.74188794457001</v>
      </c>
      <c r="C1468" s="153">
        <v>256.50632790941103</v>
      </c>
      <c r="D1468" s="153">
        <v>140.095</v>
      </c>
      <c r="E1468" s="153">
        <v>288.798</v>
      </c>
      <c r="F1468" s="153">
        <v>289.90100000000001</v>
      </c>
      <c r="G1468" s="153">
        <v>246.596</v>
      </c>
      <c r="H1468" s="153">
        <v>176.208</v>
      </c>
      <c r="I1468" s="153">
        <v>81.599000000000004</v>
      </c>
      <c r="J1468" s="153">
        <v>16.902999999999999</v>
      </c>
    </row>
    <row r="1469" spans="1:10" x14ac:dyDescent="0.25">
      <c r="A1469" s="152" t="s">
        <v>1429</v>
      </c>
      <c r="B1469" s="153">
        <v>117.760200777843</v>
      </c>
      <c r="C1469" s="153">
        <v>237.27991687352099</v>
      </c>
      <c r="D1469" s="153">
        <v>138.49299999999999</v>
      </c>
      <c r="E1469" s="153">
        <v>286.50200000000001</v>
      </c>
      <c r="F1469" s="153">
        <v>285.50099999999998</v>
      </c>
      <c r="G1469" s="153">
        <v>241.9</v>
      </c>
      <c r="H1469" s="153">
        <v>172.10300000000001</v>
      </c>
      <c r="I1469" s="153">
        <v>79.103999999999999</v>
      </c>
      <c r="J1469" s="153">
        <v>16.396999999999998</v>
      </c>
    </row>
    <row r="1470" spans="1:10" x14ac:dyDescent="0.25">
      <c r="A1470" s="152" t="s">
        <v>1430</v>
      </c>
      <c r="B1470" s="153">
        <v>95.871497510294404</v>
      </c>
      <c r="C1470" s="153">
        <v>213.693108660359</v>
      </c>
      <c r="D1470" s="153">
        <v>126.77500000000001</v>
      </c>
      <c r="E1470" s="153">
        <v>265.71600000000001</v>
      </c>
      <c r="F1470" s="153">
        <v>258.27999999999997</v>
      </c>
      <c r="G1470" s="153">
        <v>215.83099999999999</v>
      </c>
      <c r="H1470" s="153">
        <v>151.28299999999999</v>
      </c>
      <c r="I1470" s="153">
        <v>68.024000000000001</v>
      </c>
      <c r="J1470" s="153">
        <v>14.090999999999999</v>
      </c>
    </row>
    <row r="1471" spans="1:10" x14ac:dyDescent="0.25">
      <c r="A1471" s="152" t="s">
        <v>1431</v>
      </c>
      <c r="B1471" s="153">
        <v>74.318221934888896</v>
      </c>
      <c r="C1471" s="153">
        <v>191.24571801424599</v>
      </c>
      <c r="D1471" s="153">
        <v>120.57299999999999</v>
      </c>
      <c r="E1471" s="153">
        <v>255.89599999999999</v>
      </c>
      <c r="F1471" s="153">
        <v>242.76300000000001</v>
      </c>
      <c r="G1471" s="153">
        <v>199.95599999999999</v>
      </c>
      <c r="H1471" s="153">
        <v>137.86699999999999</v>
      </c>
      <c r="I1471" s="153">
        <v>60.378999999999998</v>
      </c>
      <c r="J1471" s="153">
        <v>12.566000000000001</v>
      </c>
    </row>
    <row r="1472" spans="1:10" x14ac:dyDescent="0.25">
      <c r="A1472" s="152" t="s">
        <v>1432</v>
      </c>
      <c r="B1472" s="153">
        <v>58.773296000495598</v>
      </c>
      <c r="C1472" s="153">
        <v>165.44931856899501</v>
      </c>
      <c r="D1472" s="153">
        <v>113.825</v>
      </c>
      <c r="E1472" s="153">
        <v>238.167</v>
      </c>
      <c r="F1472" s="153">
        <v>222.292</v>
      </c>
      <c r="G1472" s="153">
        <v>180.273</v>
      </c>
      <c r="H1472" s="153">
        <v>122.28400000000001</v>
      </c>
      <c r="I1472" s="153">
        <v>52.442999999999998</v>
      </c>
      <c r="J1472" s="153">
        <v>10.715999999999999</v>
      </c>
    </row>
    <row r="1473" spans="1:10" x14ac:dyDescent="0.25">
      <c r="A1473" s="152" t="s">
        <v>1433</v>
      </c>
      <c r="B1473" s="153">
        <v>48.627745936962803</v>
      </c>
      <c r="C1473" s="153">
        <v>144.785250278554</v>
      </c>
      <c r="D1473" s="153">
        <v>104.23399999999999</v>
      </c>
      <c r="E1473" s="153">
        <v>215.06800000000001</v>
      </c>
      <c r="F1473" s="153">
        <v>197.09200000000001</v>
      </c>
      <c r="G1473" s="153">
        <v>157.16999999999999</v>
      </c>
      <c r="H1473" s="153">
        <v>104.691</v>
      </c>
      <c r="I1473" s="153">
        <v>44.076999999999998</v>
      </c>
      <c r="J1473" s="153">
        <v>8.6679999999999993</v>
      </c>
    </row>
    <row r="1474" spans="1:10" x14ac:dyDescent="0.25">
      <c r="A1474" s="152" t="s">
        <v>1434</v>
      </c>
      <c r="B1474" s="153">
        <v>39.639053961875902</v>
      </c>
      <c r="C1474" s="153">
        <v>138.13000593682</v>
      </c>
      <c r="D1474" s="153">
        <v>93.203000000000003</v>
      </c>
      <c r="E1474" s="153">
        <v>189.36600000000001</v>
      </c>
      <c r="F1474" s="153">
        <v>171.374</v>
      </c>
      <c r="G1474" s="153">
        <v>135.029</v>
      </c>
      <c r="H1474" s="153">
        <v>88.942999999999998</v>
      </c>
      <c r="I1474" s="153">
        <v>36.865000000000002</v>
      </c>
      <c r="J1474" s="153">
        <v>7.22</v>
      </c>
    </row>
    <row r="1475" spans="1:10" x14ac:dyDescent="0.25">
      <c r="A1475" s="152" t="s">
        <v>1435</v>
      </c>
      <c r="B1475" s="153">
        <v>31.636991328525699</v>
      </c>
      <c r="C1475" s="153">
        <v>131.97843732573301</v>
      </c>
      <c r="D1475" s="153">
        <v>84.036000000000001</v>
      </c>
      <c r="E1475" s="153">
        <v>173.16200000000001</v>
      </c>
      <c r="F1475" s="153">
        <v>159.41900000000001</v>
      </c>
      <c r="G1475" s="153">
        <v>124.167</v>
      </c>
      <c r="H1475" s="153">
        <v>80.063000000000002</v>
      </c>
      <c r="I1475" s="153">
        <v>32.81</v>
      </c>
      <c r="J1475" s="153">
        <v>6.383</v>
      </c>
    </row>
    <row r="1476" spans="1:10" x14ac:dyDescent="0.25">
      <c r="A1476" s="152" t="s">
        <v>1436</v>
      </c>
      <c r="B1476" s="153">
        <v>26.544488331485599</v>
      </c>
      <c r="C1476" s="153">
        <v>123.7163253774</v>
      </c>
      <c r="D1476" s="153">
        <v>77.456000000000003</v>
      </c>
      <c r="E1476" s="153">
        <v>160.59</v>
      </c>
      <c r="F1476" s="153">
        <v>149.33600000000001</v>
      </c>
      <c r="G1476" s="153">
        <v>114.224</v>
      </c>
      <c r="H1476" s="153">
        <v>71.262</v>
      </c>
      <c r="I1476" s="153">
        <v>28.324000000000002</v>
      </c>
      <c r="J1476" s="153">
        <v>5.4480000000000004</v>
      </c>
    </row>
    <row r="1477" spans="1:10" x14ac:dyDescent="0.25">
      <c r="A1477" s="152" t="s">
        <v>1437</v>
      </c>
      <c r="B1477" s="153">
        <v>22.594612009456</v>
      </c>
      <c r="C1477" s="153">
        <v>114.76447462157201</v>
      </c>
      <c r="D1477" s="153">
        <v>71.426000000000002</v>
      </c>
      <c r="E1477" s="153">
        <v>149.316</v>
      </c>
      <c r="F1477" s="153">
        <v>140.226</v>
      </c>
      <c r="G1477" s="153">
        <v>106.697</v>
      </c>
      <c r="H1477" s="153">
        <v>65.459000000000003</v>
      </c>
      <c r="I1477" s="153">
        <v>25.55</v>
      </c>
      <c r="J1477" s="153">
        <v>4.8460000000000001</v>
      </c>
    </row>
    <row r="1478" spans="1:10" x14ac:dyDescent="0.25">
      <c r="A1478" s="152" t="s">
        <v>1438</v>
      </c>
      <c r="B1478" s="153">
        <v>19.358256830925601</v>
      </c>
      <c r="C1478" s="153">
        <v>106.512928509632</v>
      </c>
      <c r="D1478" s="153">
        <v>66.067999999999998</v>
      </c>
      <c r="E1478" s="153">
        <v>139.74600000000001</v>
      </c>
      <c r="F1478" s="153">
        <v>132.94300000000001</v>
      </c>
      <c r="G1478" s="153">
        <v>100.892</v>
      </c>
      <c r="H1478" s="153">
        <v>60.866</v>
      </c>
      <c r="I1478" s="153">
        <v>23.274000000000001</v>
      </c>
      <c r="J1478" s="153">
        <v>4.3310000000000004</v>
      </c>
    </row>
    <row r="1479" spans="1:10" x14ac:dyDescent="0.25">
      <c r="A1479" s="152" t="s">
        <v>1439</v>
      </c>
      <c r="B1479" s="153">
        <v>16.805132791174</v>
      </c>
      <c r="C1479" s="153">
        <v>99.474003054011803</v>
      </c>
      <c r="D1479" s="153">
        <v>61.311</v>
      </c>
      <c r="E1479" s="153">
        <v>131.69399999999999</v>
      </c>
      <c r="F1479" s="153">
        <v>127.32299999999999</v>
      </c>
      <c r="G1479" s="153">
        <v>96.61</v>
      </c>
      <c r="H1479" s="153">
        <v>57.304000000000002</v>
      </c>
      <c r="I1479" s="153">
        <v>21.425999999999998</v>
      </c>
      <c r="J1479" s="153">
        <v>3.8919999999999999</v>
      </c>
    </row>
    <row r="1480" spans="1:10" x14ac:dyDescent="0.25">
      <c r="A1480" s="152" t="s">
        <v>1440</v>
      </c>
      <c r="B1480" s="153">
        <v>14.603205686277899</v>
      </c>
      <c r="C1480" s="153">
        <v>92.8298086060462</v>
      </c>
      <c r="D1480" s="153">
        <v>56.956000000000003</v>
      </c>
      <c r="E1480" s="153">
        <v>124.696</v>
      </c>
      <c r="F1480" s="153">
        <v>122.89700000000001</v>
      </c>
      <c r="G1480" s="153">
        <v>93.474999999999994</v>
      </c>
      <c r="H1480" s="153">
        <v>54.509</v>
      </c>
      <c r="I1480" s="153">
        <v>19.895</v>
      </c>
      <c r="J1480" s="153">
        <v>3.512</v>
      </c>
    </row>
    <row r="1481" spans="1:10" x14ac:dyDescent="0.25">
      <c r="A1481" s="152" t="s">
        <v>1441</v>
      </c>
      <c r="B1481" s="153">
        <v>12.8635515423097</v>
      </c>
      <c r="C1481" s="153">
        <v>86.807501714598601</v>
      </c>
      <c r="D1481" s="153">
        <v>52.856999999999999</v>
      </c>
      <c r="E1481" s="153">
        <v>118.375</v>
      </c>
      <c r="F1481" s="153">
        <v>119.30500000000001</v>
      </c>
      <c r="G1481" s="153">
        <v>91.197000000000003</v>
      </c>
      <c r="H1481" s="153">
        <v>52.283000000000001</v>
      </c>
      <c r="I1481" s="153">
        <v>18.585999999999999</v>
      </c>
      <c r="J1481" s="153">
        <v>3.177</v>
      </c>
    </row>
    <row r="1482" spans="1:10" x14ac:dyDescent="0.25">
      <c r="A1482" s="152" t="s">
        <v>1442</v>
      </c>
      <c r="B1482" s="153">
        <v>11.6686861432544</v>
      </c>
      <c r="C1482" s="153">
        <v>81.245998383208999</v>
      </c>
      <c r="D1482" s="153">
        <v>48.978999999999999</v>
      </c>
      <c r="E1482" s="153">
        <v>112.634</v>
      </c>
      <c r="F1482" s="153">
        <v>116.458</v>
      </c>
      <c r="G1482" s="153">
        <v>89.68</v>
      </c>
      <c r="H1482" s="153">
        <v>50.545000000000002</v>
      </c>
      <c r="I1482" s="153">
        <v>17.471</v>
      </c>
      <c r="J1482" s="153">
        <v>2.8730000000000002</v>
      </c>
    </row>
    <row r="1483" spans="1:10" x14ac:dyDescent="0.25">
      <c r="A1483" s="152" t="s">
        <v>1443</v>
      </c>
      <c r="B1483" s="153">
        <v>346.10185497787103</v>
      </c>
      <c r="C1483" s="153">
        <v>505.42702621938099</v>
      </c>
      <c r="D1483" s="153">
        <v>221.35400000000001</v>
      </c>
      <c r="E1483" s="153">
        <v>287.51100000000002</v>
      </c>
      <c r="F1483" s="153">
        <v>264.68700000000001</v>
      </c>
      <c r="G1483" s="153">
        <v>207.66200000000001</v>
      </c>
      <c r="H1483" s="153">
        <v>141.697</v>
      </c>
      <c r="I1483" s="153">
        <v>55.957000000000001</v>
      </c>
      <c r="J1483" s="153">
        <v>21.132000000000001</v>
      </c>
    </row>
    <row r="1484" spans="1:10" x14ac:dyDescent="0.25">
      <c r="A1484" s="152" t="s">
        <v>1444</v>
      </c>
      <c r="B1484" s="153">
        <v>335.22585516373499</v>
      </c>
      <c r="C1484" s="153">
        <v>485.29201425767502</v>
      </c>
      <c r="D1484" s="153">
        <v>209.78899999999999</v>
      </c>
      <c r="E1484" s="153">
        <v>281.45100000000002</v>
      </c>
      <c r="F1484" s="153">
        <v>264.12799999999999</v>
      </c>
      <c r="G1484" s="153">
        <v>213.39599999999999</v>
      </c>
      <c r="H1484" s="153">
        <v>151.101</v>
      </c>
      <c r="I1484" s="153">
        <v>68.492000000000004</v>
      </c>
      <c r="J1484" s="153">
        <v>26.483000000000001</v>
      </c>
    </row>
    <row r="1485" spans="1:10" x14ac:dyDescent="0.25">
      <c r="A1485" s="152" t="s">
        <v>1445</v>
      </c>
      <c r="B1485" s="153">
        <v>326.93191117988698</v>
      </c>
      <c r="C1485" s="153">
        <v>468.64496579400299</v>
      </c>
      <c r="D1485" s="153">
        <v>198.578</v>
      </c>
      <c r="E1485" s="153">
        <v>274.32499999999999</v>
      </c>
      <c r="F1485" s="153">
        <v>262.66699999999997</v>
      </c>
      <c r="G1485" s="153">
        <v>218.42500000000001</v>
      </c>
      <c r="H1485" s="153">
        <v>160.32300000000001</v>
      </c>
      <c r="I1485" s="153">
        <v>82.744</v>
      </c>
      <c r="J1485" s="153">
        <v>32.597999999999999</v>
      </c>
    </row>
    <row r="1486" spans="1:10" x14ac:dyDescent="0.25">
      <c r="A1486" s="152" t="s">
        <v>1446</v>
      </c>
      <c r="B1486" s="153">
        <v>321.92095227617898</v>
      </c>
      <c r="C1486" s="153">
        <v>455.28320052137201</v>
      </c>
      <c r="D1486" s="153">
        <v>187.29</v>
      </c>
      <c r="E1486" s="153">
        <v>265.5</v>
      </c>
      <c r="F1486" s="153">
        <v>259.26</v>
      </c>
      <c r="G1486" s="153">
        <v>221.18700000000001</v>
      </c>
      <c r="H1486" s="153">
        <v>167.715</v>
      </c>
      <c r="I1486" s="153">
        <v>96.412999999999997</v>
      </c>
      <c r="J1486" s="153">
        <v>38.395000000000003</v>
      </c>
    </row>
    <row r="1487" spans="1:10" x14ac:dyDescent="0.25">
      <c r="A1487" s="152" t="s">
        <v>1447</v>
      </c>
      <c r="B1487" s="153">
        <v>311.46647522388901</v>
      </c>
      <c r="C1487" s="153">
        <v>434.412513281842</v>
      </c>
      <c r="D1487" s="153">
        <v>180.73400000000001</v>
      </c>
      <c r="E1487" s="153">
        <v>262.01499999999999</v>
      </c>
      <c r="F1487" s="153">
        <v>260.30500000000001</v>
      </c>
      <c r="G1487" s="153">
        <v>226.50899999999999</v>
      </c>
      <c r="H1487" s="153">
        <v>176.34200000000001</v>
      </c>
      <c r="I1487" s="153">
        <v>108.95099999999999</v>
      </c>
      <c r="J1487" s="153">
        <v>43.384</v>
      </c>
    </row>
    <row r="1488" spans="1:10" x14ac:dyDescent="0.25">
      <c r="A1488" s="152" t="s">
        <v>1448</v>
      </c>
      <c r="B1488" s="153">
        <v>289.12287837141599</v>
      </c>
      <c r="C1488" s="153">
        <v>403.41991797461998</v>
      </c>
      <c r="D1488" s="153">
        <v>178.58500000000001</v>
      </c>
      <c r="E1488" s="153">
        <v>263.755</v>
      </c>
      <c r="F1488" s="153">
        <v>265.31599999999997</v>
      </c>
      <c r="G1488" s="153">
        <v>233.87299999999999</v>
      </c>
      <c r="H1488" s="153">
        <v>184.90700000000001</v>
      </c>
      <c r="I1488" s="153">
        <v>117.788</v>
      </c>
      <c r="J1488" s="153">
        <v>46.036000000000001</v>
      </c>
    </row>
    <row r="1489" spans="1:10" x14ac:dyDescent="0.25">
      <c r="A1489" s="152" t="s">
        <v>1449</v>
      </c>
      <c r="B1489" s="153">
        <v>264.76680271309999</v>
      </c>
      <c r="C1489" s="153">
        <v>359.95049515737901</v>
      </c>
      <c r="D1489" s="153">
        <v>179.524</v>
      </c>
      <c r="E1489" s="153">
        <v>268.69900000000001</v>
      </c>
      <c r="F1489" s="153">
        <v>272.12599999999998</v>
      </c>
      <c r="G1489" s="153">
        <v>241.078</v>
      </c>
      <c r="H1489" s="153">
        <v>190.38300000000001</v>
      </c>
      <c r="I1489" s="153">
        <v>120.605</v>
      </c>
      <c r="J1489" s="153">
        <v>45.384999999999998</v>
      </c>
    </row>
    <row r="1490" spans="1:10" x14ac:dyDescent="0.25">
      <c r="A1490" s="152" t="s">
        <v>1450</v>
      </c>
      <c r="B1490" s="153">
        <v>240.85796372361301</v>
      </c>
      <c r="C1490" s="153">
        <v>285.38160084017301</v>
      </c>
      <c r="D1490" s="153">
        <v>181.33500000000001</v>
      </c>
      <c r="E1490" s="153">
        <v>273.41500000000002</v>
      </c>
      <c r="F1490" s="153">
        <v>277.71199999999999</v>
      </c>
      <c r="G1490" s="153">
        <v>245.72</v>
      </c>
      <c r="H1490" s="153">
        <v>189.97</v>
      </c>
      <c r="I1490" s="153">
        <v>116.313</v>
      </c>
      <c r="J1490" s="153">
        <v>41.954999999999998</v>
      </c>
    </row>
    <row r="1491" spans="1:10" x14ac:dyDescent="0.25">
      <c r="A1491" s="152" t="s">
        <v>1451</v>
      </c>
      <c r="B1491" s="153">
        <v>215.89093570804701</v>
      </c>
      <c r="C1491" s="153">
        <v>254.75609954247599</v>
      </c>
      <c r="D1491" s="153">
        <v>180.30099999999999</v>
      </c>
      <c r="E1491" s="153">
        <v>272.875</v>
      </c>
      <c r="F1491" s="153">
        <v>277.60300000000001</v>
      </c>
      <c r="G1491" s="153">
        <v>245.21799999999999</v>
      </c>
      <c r="H1491" s="153">
        <v>183.47900000000001</v>
      </c>
      <c r="I1491" s="153">
        <v>106.696</v>
      </c>
      <c r="J1491" s="153">
        <v>36.567999999999998</v>
      </c>
    </row>
    <row r="1492" spans="1:10" x14ac:dyDescent="0.25">
      <c r="A1492" s="152" t="s">
        <v>1452</v>
      </c>
      <c r="B1492" s="153">
        <v>187.39378382587</v>
      </c>
      <c r="C1492" s="153">
        <v>292.49869751958897</v>
      </c>
      <c r="D1492" s="153">
        <v>174.36799999999999</v>
      </c>
      <c r="E1492" s="153">
        <v>263.03699999999998</v>
      </c>
      <c r="F1492" s="153">
        <v>269.07299999999998</v>
      </c>
      <c r="G1492" s="153">
        <v>238.15700000000001</v>
      </c>
      <c r="H1492" s="153">
        <v>174.33099999999999</v>
      </c>
      <c r="I1492" s="153">
        <v>97.248000000000005</v>
      </c>
      <c r="J1492" s="153">
        <v>30.866</v>
      </c>
    </row>
    <row r="1493" spans="1:10" x14ac:dyDescent="0.25">
      <c r="A1493" s="152" t="s">
        <v>1453</v>
      </c>
      <c r="B1493" s="153">
        <v>161.208170268836</v>
      </c>
      <c r="C1493" s="153">
        <v>332.22769378575299</v>
      </c>
      <c r="D1493" s="153">
        <v>165.28399999999999</v>
      </c>
      <c r="E1493" s="153">
        <v>248.00200000000001</v>
      </c>
      <c r="F1493" s="153">
        <v>256.76400000000001</v>
      </c>
      <c r="G1493" s="153">
        <v>228.233</v>
      </c>
      <c r="H1493" s="153">
        <v>165.828</v>
      </c>
      <c r="I1493" s="153">
        <v>90.841999999999999</v>
      </c>
      <c r="J1493" s="153">
        <v>27.407</v>
      </c>
    </row>
    <row r="1494" spans="1:10" x14ac:dyDescent="0.25">
      <c r="A1494" s="152" t="s">
        <v>1454</v>
      </c>
      <c r="B1494" s="153">
        <v>139.47440617832001</v>
      </c>
      <c r="C1494" s="153">
        <v>283.25479835376098</v>
      </c>
      <c r="D1494" s="153">
        <v>155.37899999999999</v>
      </c>
      <c r="E1494" s="153">
        <v>229.19300000000001</v>
      </c>
      <c r="F1494" s="153">
        <v>241.547</v>
      </c>
      <c r="G1494" s="153">
        <v>215.489</v>
      </c>
      <c r="H1494" s="153">
        <v>154.78100000000001</v>
      </c>
      <c r="I1494" s="153">
        <v>83.811000000000007</v>
      </c>
      <c r="J1494" s="153">
        <v>26.8</v>
      </c>
    </row>
    <row r="1495" spans="1:10" x14ac:dyDescent="0.25">
      <c r="A1495" s="152" t="s">
        <v>1455</v>
      </c>
      <c r="B1495" s="153">
        <v>100.683409492203</v>
      </c>
      <c r="C1495" s="153">
        <v>269.83196129922197</v>
      </c>
      <c r="D1495" s="153">
        <v>145.87299999999999</v>
      </c>
      <c r="E1495" s="153">
        <v>209.05799999999999</v>
      </c>
      <c r="F1495" s="153">
        <v>224.95500000000001</v>
      </c>
      <c r="G1495" s="153">
        <v>201.41800000000001</v>
      </c>
      <c r="H1495" s="153">
        <v>142.20699999999999</v>
      </c>
      <c r="I1495" s="153">
        <v>75.724000000000004</v>
      </c>
      <c r="J1495" s="153">
        <v>27.664999999999999</v>
      </c>
    </row>
    <row r="1496" spans="1:10" x14ac:dyDescent="0.25">
      <c r="A1496" s="152" t="s">
        <v>1456</v>
      </c>
      <c r="B1496" s="153">
        <v>86.134457914002795</v>
      </c>
      <c r="C1496" s="153">
        <v>246.46971766380699</v>
      </c>
      <c r="D1496" s="153">
        <v>135.37100000000001</v>
      </c>
      <c r="E1496" s="153">
        <v>187.09299999999999</v>
      </c>
      <c r="F1496" s="153">
        <v>209.69300000000001</v>
      </c>
      <c r="G1496" s="153">
        <v>189.24199999999999</v>
      </c>
      <c r="H1496" s="153">
        <v>129.77500000000001</v>
      </c>
      <c r="I1496" s="153">
        <v>66.861999999999995</v>
      </c>
      <c r="J1496" s="153">
        <v>28.744</v>
      </c>
    </row>
    <row r="1497" spans="1:10" x14ac:dyDescent="0.25">
      <c r="A1497" s="152" t="s">
        <v>1457</v>
      </c>
      <c r="B1497" s="153">
        <v>72.858503867133194</v>
      </c>
      <c r="C1497" s="153">
        <v>223.31763697590901</v>
      </c>
      <c r="D1497" s="153">
        <v>124.215</v>
      </c>
      <c r="E1497" s="153">
        <v>169.94200000000001</v>
      </c>
      <c r="F1497" s="153">
        <v>194.685</v>
      </c>
      <c r="G1497" s="153">
        <v>176.54599999999999</v>
      </c>
      <c r="H1497" s="153">
        <v>119.242</v>
      </c>
      <c r="I1497" s="153">
        <v>60.262</v>
      </c>
      <c r="J1497" s="153">
        <v>27.588000000000001</v>
      </c>
    </row>
    <row r="1498" spans="1:10" x14ac:dyDescent="0.25">
      <c r="A1498" s="152" t="s">
        <v>1458</v>
      </c>
      <c r="B1498" s="153">
        <v>60.845492199154698</v>
      </c>
      <c r="C1498" s="153">
        <v>200.81181393138601</v>
      </c>
      <c r="D1498" s="153">
        <v>113.54600000000001</v>
      </c>
      <c r="E1498" s="153">
        <v>154.57499999999999</v>
      </c>
      <c r="F1498" s="153">
        <v>181.14699999999999</v>
      </c>
      <c r="G1498" s="153">
        <v>165.16499999999999</v>
      </c>
      <c r="H1498" s="153">
        <v>109.837</v>
      </c>
      <c r="I1498" s="153">
        <v>54.347000000000001</v>
      </c>
      <c r="J1498" s="153">
        <v>26.163</v>
      </c>
    </row>
    <row r="1499" spans="1:10" x14ac:dyDescent="0.25">
      <c r="A1499" s="152" t="s">
        <v>1459</v>
      </c>
      <c r="B1499" s="153">
        <v>48.447963410485301</v>
      </c>
      <c r="C1499" s="153">
        <v>179.293720426894</v>
      </c>
      <c r="D1499" s="153">
        <v>103.55200000000001</v>
      </c>
      <c r="E1499" s="153">
        <v>141.018</v>
      </c>
      <c r="F1499" s="153">
        <v>169.23500000000001</v>
      </c>
      <c r="G1499" s="153">
        <v>155.21199999999999</v>
      </c>
      <c r="H1499" s="153">
        <v>101.59399999999999</v>
      </c>
      <c r="I1499" s="153">
        <v>49.115000000000002</v>
      </c>
      <c r="J1499" s="153">
        <v>24.553999999999998</v>
      </c>
    </row>
    <row r="1500" spans="1:10" x14ac:dyDescent="0.25">
      <c r="A1500" s="152" t="s">
        <v>1460</v>
      </c>
      <c r="B1500" s="153">
        <v>38.231009908348902</v>
      </c>
      <c r="C1500" s="153">
        <v>159.29750306211201</v>
      </c>
      <c r="D1500" s="153">
        <v>94.46</v>
      </c>
      <c r="E1500" s="153">
        <v>129.37100000000001</v>
      </c>
      <c r="F1500" s="153">
        <v>159.12</v>
      </c>
      <c r="G1500" s="153">
        <v>146.86199999999999</v>
      </c>
      <c r="H1500" s="153">
        <v>94.597999999999999</v>
      </c>
      <c r="I1500" s="153">
        <v>44.59</v>
      </c>
      <c r="J1500" s="153">
        <v>22.859000000000002</v>
      </c>
    </row>
    <row r="1501" spans="1:10" x14ac:dyDescent="0.25">
      <c r="A1501" s="152" t="s">
        <v>1461</v>
      </c>
      <c r="B1501" s="153">
        <v>29.952516992811901</v>
      </c>
      <c r="C1501" s="153">
        <v>141.91338968731301</v>
      </c>
      <c r="D1501" s="153">
        <v>86.212000000000003</v>
      </c>
      <c r="E1501" s="153">
        <v>119.41200000000001</v>
      </c>
      <c r="F1501" s="153">
        <v>150.63999999999999</v>
      </c>
      <c r="G1501" s="153">
        <v>140</v>
      </c>
      <c r="H1501" s="153">
        <v>88.715000000000003</v>
      </c>
      <c r="I1501" s="153">
        <v>40.69</v>
      </c>
      <c r="J1501" s="153">
        <v>21.131</v>
      </c>
    </row>
    <row r="1502" spans="1:10" x14ac:dyDescent="0.25">
      <c r="A1502" s="152" t="s">
        <v>1462</v>
      </c>
      <c r="B1502" s="153">
        <v>23.337348070791801</v>
      </c>
      <c r="C1502" s="153">
        <v>125.706223896453</v>
      </c>
      <c r="D1502" s="153">
        <v>78.825999999999993</v>
      </c>
      <c r="E1502" s="153">
        <v>111.017</v>
      </c>
      <c r="F1502" s="153">
        <v>143.77500000000001</v>
      </c>
      <c r="G1502" s="153">
        <v>134.60499999999999</v>
      </c>
      <c r="H1502" s="153">
        <v>83.891000000000005</v>
      </c>
      <c r="I1502" s="153">
        <v>37.360999999999997</v>
      </c>
      <c r="J1502" s="153">
        <v>19.405000000000001</v>
      </c>
    </row>
    <row r="1503" spans="1:10" x14ac:dyDescent="0.25">
      <c r="A1503" s="152" t="s">
        <v>1463</v>
      </c>
      <c r="B1503" s="153">
        <v>312.12588707886601</v>
      </c>
      <c r="C1503" s="153">
        <v>474.16939868971201</v>
      </c>
      <c r="D1503" s="153">
        <v>107.498</v>
      </c>
      <c r="E1503" s="153">
        <v>289.76100000000002</v>
      </c>
      <c r="F1503" s="153">
        <v>302.78800000000001</v>
      </c>
      <c r="G1503" s="153">
        <v>225.55699999999999</v>
      </c>
      <c r="H1503" s="153">
        <v>156.798</v>
      </c>
      <c r="I1503" s="153">
        <v>80.853999999999999</v>
      </c>
      <c r="J1503" s="153">
        <v>16.744</v>
      </c>
    </row>
    <row r="1504" spans="1:10" x14ac:dyDescent="0.25">
      <c r="A1504" s="152" t="s">
        <v>1464</v>
      </c>
      <c r="B1504" s="153">
        <v>301.83887942644901</v>
      </c>
      <c r="C1504" s="153">
        <v>452.87856102402702</v>
      </c>
      <c r="D1504" s="153">
        <v>107.498</v>
      </c>
      <c r="E1504" s="153">
        <v>289.76100000000002</v>
      </c>
      <c r="F1504" s="153">
        <v>302.78800000000001</v>
      </c>
      <c r="G1504" s="153">
        <v>225.55699999999999</v>
      </c>
      <c r="H1504" s="153">
        <v>156.798</v>
      </c>
      <c r="I1504" s="153">
        <v>80.853999999999999</v>
      </c>
      <c r="J1504" s="153">
        <v>16.744</v>
      </c>
    </row>
    <row r="1505" spans="1:10" x14ac:dyDescent="0.25">
      <c r="A1505" s="152" t="s">
        <v>1465</v>
      </c>
      <c r="B1505" s="153">
        <v>290.36539472551601</v>
      </c>
      <c r="C1505" s="153">
        <v>431.27519245964402</v>
      </c>
      <c r="D1505" s="153">
        <v>108.40900000000001</v>
      </c>
      <c r="E1505" s="153">
        <v>292.21600000000001</v>
      </c>
      <c r="F1505" s="153">
        <v>305.35399999999998</v>
      </c>
      <c r="G1505" s="153">
        <v>227.46899999999999</v>
      </c>
      <c r="H1505" s="153">
        <v>158.12700000000001</v>
      </c>
      <c r="I1505" s="153">
        <v>81.539000000000001</v>
      </c>
      <c r="J1505" s="153">
        <v>16.885999999999999</v>
      </c>
    </row>
    <row r="1506" spans="1:10" x14ac:dyDescent="0.25">
      <c r="A1506" s="152" t="s">
        <v>1466</v>
      </c>
      <c r="B1506" s="153">
        <v>274.294403497166</v>
      </c>
      <c r="C1506" s="153">
        <v>403.98139935618002</v>
      </c>
      <c r="D1506" s="153">
        <v>109.32</v>
      </c>
      <c r="E1506" s="153">
        <v>294.67200000000003</v>
      </c>
      <c r="F1506" s="153">
        <v>307.92</v>
      </c>
      <c r="G1506" s="153">
        <v>229.38</v>
      </c>
      <c r="H1506" s="153">
        <v>159.45599999999999</v>
      </c>
      <c r="I1506" s="153">
        <v>82.224000000000004</v>
      </c>
      <c r="J1506" s="153">
        <v>17.027999999999999</v>
      </c>
    </row>
    <row r="1507" spans="1:10" x14ac:dyDescent="0.25">
      <c r="A1507" s="152" t="s">
        <v>1467</v>
      </c>
      <c r="B1507" s="153">
        <v>260.08155535689099</v>
      </c>
      <c r="C1507" s="153">
        <v>376.497089834478</v>
      </c>
      <c r="D1507" s="153">
        <v>108.203</v>
      </c>
      <c r="E1507" s="153">
        <v>296.36500000000001</v>
      </c>
      <c r="F1507" s="153">
        <v>317.15499999999997</v>
      </c>
      <c r="G1507" s="153">
        <v>238.20699999999999</v>
      </c>
      <c r="H1507" s="153">
        <v>161.22499999999999</v>
      </c>
      <c r="I1507" s="153">
        <v>81.875</v>
      </c>
      <c r="J1507" s="153">
        <v>16.97</v>
      </c>
    </row>
    <row r="1508" spans="1:10" x14ac:dyDescent="0.25">
      <c r="A1508" s="152" t="s">
        <v>1468</v>
      </c>
      <c r="B1508" s="153">
        <v>243.59283446768299</v>
      </c>
      <c r="C1508" s="153">
        <v>352.84829550000597</v>
      </c>
      <c r="D1508" s="153">
        <v>109.27500000000001</v>
      </c>
      <c r="E1508" s="153">
        <v>295.43799999999999</v>
      </c>
      <c r="F1508" s="153">
        <v>326.58699999999999</v>
      </c>
      <c r="G1508" s="153">
        <v>251.38800000000001</v>
      </c>
      <c r="H1508" s="153">
        <v>164.71199999999999</v>
      </c>
      <c r="I1508" s="153">
        <v>84.45</v>
      </c>
      <c r="J1508" s="153">
        <v>18.149999999999999</v>
      </c>
    </row>
    <row r="1509" spans="1:10" x14ac:dyDescent="0.25">
      <c r="A1509" s="152" t="s">
        <v>1469</v>
      </c>
      <c r="B1509" s="153">
        <v>228.216579178123</v>
      </c>
      <c r="C1509" s="153">
        <v>321.01619510790999</v>
      </c>
      <c r="D1509" s="153">
        <v>122.485</v>
      </c>
      <c r="E1509" s="153">
        <v>304.98500000000001</v>
      </c>
      <c r="F1509" s="153">
        <v>340.90199999999999</v>
      </c>
      <c r="G1509" s="153">
        <v>272.20400000000001</v>
      </c>
      <c r="H1509" s="153">
        <v>178.053</v>
      </c>
      <c r="I1509" s="153">
        <v>97.956000000000003</v>
      </c>
      <c r="J1509" s="153">
        <v>23.055</v>
      </c>
    </row>
    <row r="1510" spans="1:10" x14ac:dyDescent="0.25">
      <c r="A1510" s="152" t="s">
        <v>1470</v>
      </c>
      <c r="B1510" s="153">
        <v>217.19995376020401</v>
      </c>
      <c r="C1510" s="153">
        <v>299.20833261528799</v>
      </c>
      <c r="D1510" s="153">
        <v>132.10499999999999</v>
      </c>
      <c r="E1510" s="153">
        <v>291.33300000000003</v>
      </c>
      <c r="F1510" s="153">
        <v>324.52199999999999</v>
      </c>
      <c r="G1510" s="153">
        <v>270.19900000000001</v>
      </c>
      <c r="H1510" s="153">
        <v>180.42699999999999</v>
      </c>
      <c r="I1510" s="153">
        <v>109.074</v>
      </c>
      <c r="J1510" s="153">
        <v>29.02</v>
      </c>
    </row>
    <row r="1511" spans="1:10" x14ac:dyDescent="0.25">
      <c r="A1511" s="152" t="s">
        <v>1471</v>
      </c>
      <c r="B1511" s="153">
        <v>204.49959263241399</v>
      </c>
      <c r="C1511" s="153">
        <v>276.47010046132601</v>
      </c>
      <c r="D1511" s="153">
        <v>138.26900000000001</v>
      </c>
      <c r="E1511" s="153">
        <v>272.36599999999999</v>
      </c>
      <c r="F1511" s="153">
        <v>301.005</v>
      </c>
      <c r="G1511" s="153">
        <v>260.15899999999999</v>
      </c>
      <c r="H1511" s="153">
        <v>178.89500000000001</v>
      </c>
      <c r="I1511" s="153">
        <v>115.077</v>
      </c>
      <c r="J1511" s="153">
        <v>34.228999999999999</v>
      </c>
    </row>
    <row r="1512" spans="1:10" x14ac:dyDescent="0.25">
      <c r="A1512" s="152" t="s">
        <v>1472</v>
      </c>
      <c r="B1512" s="153">
        <v>192.45413199265499</v>
      </c>
      <c r="C1512" s="153">
        <v>279.63034993227598</v>
      </c>
      <c r="D1512" s="153">
        <v>134.44999999999999</v>
      </c>
      <c r="E1512" s="153">
        <v>247.75899999999999</v>
      </c>
      <c r="F1512" s="153">
        <v>272.637</v>
      </c>
      <c r="G1512" s="153">
        <v>241.773</v>
      </c>
      <c r="H1512" s="153">
        <v>170.59899999999999</v>
      </c>
      <c r="I1512" s="153">
        <v>107.806</v>
      </c>
      <c r="J1512" s="153">
        <v>34.396000000000001</v>
      </c>
    </row>
    <row r="1513" spans="1:10" x14ac:dyDescent="0.25">
      <c r="A1513" s="152" t="s">
        <v>1473</v>
      </c>
      <c r="B1513" s="153">
        <v>179.60932426443</v>
      </c>
      <c r="C1513" s="153">
        <v>299.59589905167002</v>
      </c>
      <c r="D1513" s="153">
        <v>127.345</v>
      </c>
      <c r="E1513" s="153">
        <v>229.49100000000001</v>
      </c>
      <c r="F1513" s="153">
        <v>252.29300000000001</v>
      </c>
      <c r="G1513" s="153">
        <v>227.06</v>
      </c>
      <c r="H1513" s="153">
        <v>161.696</v>
      </c>
      <c r="I1513" s="153">
        <v>91.774000000000001</v>
      </c>
      <c r="J1513" s="153">
        <v>30.341000000000001</v>
      </c>
    </row>
    <row r="1514" spans="1:10" x14ac:dyDescent="0.25">
      <c r="A1514" s="152" t="s">
        <v>1474</v>
      </c>
      <c r="B1514" s="153">
        <v>168.06875301631499</v>
      </c>
      <c r="C1514" s="153">
        <v>275.756800458268</v>
      </c>
      <c r="D1514" s="153">
        <v>122.339</v>
      </c>
      <c r="E1514" s="153">
        <v>217.053</v>
      </c>
      <c r="F1514" s="153">
        <v>238.8</v>
      </c>
      <c r="G1514" s="153">
        <v>216.20599999999999</v>
      </c>
      <c r="H1514" s="153">
        <v>152.90199999999999</v>
      </c>
      <c r="I1514" s="153">
        <v>73.795000000000002</v>
      </c>
      <c r="J1514" s="153">
        <v>24.905000000000001</v>
      </c>
    </row>
    <row r="1515" spans="1:10" x14ac:dyDescent="0.25">
      <c r="A1515" s="152" t="s">
        <v>1475</v>
      </c>
      <c r="B1515" s="153">
        <v>151.82562072308801</v>
      </c>
      <c r="C1515" s="153">
        <v>256.87905147443303</v>
      </c>
      <c r="D1515" s="153">
        <v>99.099000000000004</v>
      </c>
      <c r="E1515" s="153">
        <v>210.87</v>
      </c>
      <c r="F1515" s="153">
        <v>247.59899999999999</v>
      </c>
      <c r="G1515" s="153">
        <v>203.346</v>
      </c>
      <c r="H1515" s="153">
        <v>143.649</v>
      </c>
      <c r="I1515" s="153">
        <v>62.171999999999997</v>
      </c>
      <c r="J1515" s="153">
        <v>23.265000000000001</v>
      </c>
    </row>
    <row r="1516" spans="1:10" x14ac:dyDescent="0.25">
      <c r="A1516" s="152" t="s">
        <v>1476</v>
      </c>
      <c r="B1516" s="153">
        <v>137.13373598536299</v>
      </c>
      <c r="C1516" s="153">
        <v>244.74947042248601</v>
      </c>
      <c r="D1516" s="153">
        <v>79.816000000000003</v>
      </c>
      <c r="E1516" s="153">
        <v>199.43600000000001</v>
      </c>
      <c r="F1516" s="153">
        <v>249.15199999999999</v>
      </c>
      <c r="G1516" s="153">
        <v>189.047</v>
      </c>
      <c r="H1516" s="153">
        <v>132.15199999999999</v>
      </c>
      <c r="I1516" s="153">
        <v>44.116999999999997</v>
      </c>
      <c r="J1516" s="153">
        <v>18.36</v>
      </c>
    </row>
    <row r="1517" spans="1:10" x14ac:dyDescent="0.25">
      <c r="A1517" s="152" t="s">
        <v>1477</v>
      </c>
      <c r="B1517" s="153">
        <v>124.98824388055399</v>
      </c>
      <c r="C1517" s="153">
        <v>233.40268824860601</v>
      </c>
      <c r="D1517" s="153">
        <v>68.754000000000005</v>
      </c>
      <c r="E1517" s="153">
        <v>185.26599999999999</v>
      </c>
      <c r="F1517" s="153">
        <v>238.381</v>
      </c>
      <c r="G1517" s="153">
        <v>175.17599999999999</v>
      </c>
      <c r="H1517" s="153">
        <v>121.625</v>
      </c>
      <c r="I1517" s="153">
        <v>36.029000000000003</v>
      </c>
      <c r="J1517" s="153">
        <v>15.589</v>
      </c>
    </row>
    <row r="1518" spans="1:10" x14ac:dyDescent="0.25">
      <c r="A1518" s="152" t="s">
        <v>1478</v>
      </c>
      <c r="B1518" s="153">
        <v>114.634619283161</v>
      </c>
      <c r="C1518" s="153">
        <v>222.022827630667</v>
      </c>
      <c r="D1518" s="153">
        <v>59.436</v>
      </c>
      <c r="E1518" s="153">
        <v>172.18600000000001</v>
      </c>
      <c r="F1518" s="153">
        <v>227.98099999999999</v>
      </c>
      <c r="G1518" s="153">
        <v>163.06100000000001</v>
      </c>
      <c r="H1518" s="153">
        <v>112.31399999999999</v>
      </c>
      <c r="I1518" s="153">
        <v>29.741</v>
      </c>
      <c r="J1518" s="153">
        <v>13.241</v>
      </c>
    </row>
    <row r="1519" spans="1:10" x14ac:dyDescent="0.25">
      <c r="A1519" s="152" t="s">
        <v>1479</v>
      </c>
      <c r="B1519" s="153">
        <v>103.850314096497</v>
      </c>
      <c r="C1519" s="153">
        <v>209.409422087259</v>
      </c>
      <c r="D1519" s="153">
        <v>51.631999999999998</v>
      </c>
      <c r="E1519" s="153">
        <v>160.291</v>
      </c>
      <c r="F1519" s="153">
        <v>218.23699999999999</v>
      </c>
      <c r="G1519" s="153">
        <v>152.66200000000001</v>
      </c>
      <c r="H1519" s="153">
        <v>104.20399999999999</v>
      </c>
      <c r="I1519" s="153">
        <v>24.847000000000001</v>
      </c>
      <c r="J1519" s="153">
        <v>11.266999999999999</v>
      </c>
    </row>
    <row r="1520" spans="1:10" x14ac:dyDescent="0.25">
      <c r="A1520" s="152" t="s">
        <v>1480</v>
      </c>
      <c r="B1520" s="153">
        <v>94.857978713258106</v>
      </c>
      <c r="C1520" s="153">
        <v>198.04938835140601</v>
      </c>
      <c r="D1520" s="153">
        <v>45.07</v>
      </c>
      <c r="E1520" s="153">
        <v>149.46</v>
      </c>
      <c r="F1520" s="153">
        <v>209.09200000000001</v>
      </c>
      <c r="G1520" s="153">
        <v>143.72900000000001</v>
      </c>
      <c r="H1520" s="153">
        <v>97.132999999999996</v>
      </c>
      <c r="I1520" s="153">
        <v>21.015999999999998</v>
      </c>
      <c r="J1520" s="153">
        <v>9.6</v>
      </c>
    </row>
    <row r="1521" spans="1:10" x14ac:dyDescent="0.25">
      <c r="A1521" s="152" t="s">
        <v>1481</v>
      </c>
      <c r="B1521" s="153">
        <v>86.203597184609393</v>
      </c>
      <c r="C1521" s="153">
        <v>187.68724843005299</v>
      </c>
      <c r="D1521" s="153">
        <v>39.674999999999997</v>
      </c>
      <c r="E1521" s="153">
        <v>140.071</v>
      </c>
      <c r="F1521" s="153">
        <v>201.23099999999999</v>
      </c>
      <c r="G1521" s="153">
        <v>136.572</v>
      </c>
      <c r="H1521" s="153">
        <v>91.271000000000001</v>
      </c>
      <c r="I1521" s="153">
        <v>18.055</v>
      </c>
      <c r="J1521" s="153">
        <v>8.2249999999999996</v>
      </c>
    </row>
    <row r="1522" spans="1:10" x14ac:dyDescent="0.25">
      <c r="A1522" s="152" t="s">
        <v>1482</v>
      </c>
      <c r="B1522" s="153">
        <v>78.130363140329806</v>
      </c>
      <c r="C1522" s="153">
        <v>176.90655310676101</v>
      </c>
      <c r="D1522" s="153">
        <v>35.097000000000001</v>
      </c>
      <c r="E1522" s="153">
        <v>131.47300000000001</v>
      </c>
      <c r="F1522" s="153">
        <v>193.86799999999999</v>
      </c>
      <c r="G1522" s="153">
        <v>130.495</v>
      </c>
      <c r="H1522" s="153">
        <v>86.149000000000001</v>
      </c>
      <c r="I1522" s="153">
        <v>15.698</v>
      </c>
      <c r="J1522" s="153">
        <v>7.06</v>
      </c>
    </row>
    <row r="1523" spans="1:10" x14ac:dyDescent="0.25">
      <c r="A1523" s="152" t="s">
        <v>1483</v>
      </c>
      <c r="B1523" s="153">
        <v>96.981074451913102</v>
      </c>
      <c r="C1523" s="153">
        <v>247.87639540961999</v>
      </c>
      <c r="D1523" s="153">
        <v>148.619</v>
      </c>
      <c r="E1523" s="153">
        <v>321.45800000000003</v>
      </c>
      <c r="F1523" s="153">
        <v>281.76900000000001</v>
      </c>
      <c r="G1523" s="153">
        <v>204.011</v>
      </c>
      <c r="H1523" s="153">
        <v>121.008</v>
      </c>
      <c r="I1523" s="153">
        <v>42.35</v>
      </c>
      <c r="J1523" s="153">
        <v>4.1449999999999996</v>
      </c>
    </row>
    <row r="1524" spans="1:10" x14ac:dyDescent="0.25">
      <c r="A1524" s="152" t="s">
        <v>1484</v>
      </c>
      <c r="B1524" s="153">
        <v>89.5470201287024</v>
      </c>
      <c r="C1524" s="153">
        <v>238.71245060062401</v>
      </c>
      <c r="D1524" s="153">
        <v>139.81299999999999</v>
      </c>
      <c r="E1524" s="153">
        <v>328.99099999999999</v>
      </c>
      <c r="F1524" s="153">
        <v>292.512</v>
      </c>
      <c r="G1524" s="153">
        <v>230.482</v>
      </c>
      <c r="H1524" s="153">
        <v>135.10599999999999</v>
      </c>
      <c r="I1524" s="153">
        <v>45.375999999999998</v>
      </c>
      <c r="J1524" s="153">
        <v>1.42</v>
      </c>
    </row>
    <row r="1525" spans="1:10" x14ac:dyDescent="0.25">
      <c r="A1525" s="152" t="s">
        <v>1485</v>
      </c>
      <c r="B1525" s="153">
        <v>83.016540532873705</v>
      </c>
      <c r="C1525" s="153">
        <v>230.08846631367999</v>
      </c>
      <c r="D1525" s="153">
        <v>125.82299999999999</v>
      </c>
      <c r="E1525" s="153">
        <v>296.32</v>
      </c>
      <c r="F1525" s="153">
        <v>290.05200000000002</v>
      </c>
      <c r="G1525" s="153">
        <v>215.51599999999999</v>
      </c>
      <c r="H1525" s="153">
        <v>138.19200000000001</v>
      </c>
      <c r="I1525" s="153">
        <v>45.396999999999998</v>
      </c>
      <c r="J1525" s="153">
        <v>0</v>
      </c>
    </row>
    <row r="1526" spans="1:10" x14ac:dyDescent="0.25">
      <c r="A1526" s="152" t="s">
        <v>1486</v>
      </c>
      <c r="B1526" s="153">
        <v>76.6507833763131</v>
      </c>
      <c r="C1526" s="153">
        <v>221.97472792423901</v>
      </c>
      <c r="D1526" s="153">
        <v>117.16200000000001</v>
      </c>
      <c r="E1526" s="153">
        <v>278.89499999999998</v>
      </c>
      <c r="F1526" s="153">
        <v>280.24799999999999</v>
      </c>
      <c r="G1526" s="153">
        <v>204.51599999999999</v>
      </c>
      <c r="H1526" s="153">
        <v>131.11099999999999</v>
      </c>
      <c r="I1526" s="153">
        <v>44.728000000000002</v>
      </c>
      <c r="J1526" s="153">
        <v>0</v>
      </c>
    </row>
    <row r="1527" spans="1:10" x14ac:dyDescent="0.25">
      <c r="A1527" s="152" t="s">
        <v>1487</v>
      </c>
      <c r="B1527" s="153">
        <v>74.309952354436007</v>
      </c>
      <c r="C1527" s="153">
        <v>213.47483555709599</v>
      </c>
      <c r="D1527" s="153">
        <v>115.854</v>
      </c>
      <c r="E1527" s="153">
        <v>287.60199999999998</v>
      </c>
      <c r="F1527" s="153">
        <v>245.94399999999999</v>
      </c>
      <c r="G1527" s="153">
        <v>186.99299999999999</v>
      </c>
      <c r="H1527" s="153">
        <v>113.82599999999999</v>
      </c>
      <c r="I1527" s="153">
        <v>42.686999999999998</v>
      </c>
      <c r="J1527" s="153">
        <v>6.0940000000000003</v>
      </c>
    </row>
    <row r="1528" spans="1:10" x14ac:dyDescent="0.25">
      <c r="A1528" s="152" t="s">
        <v>1488</v>
      </c>
      <c r="B1528" s="153">
        <v>72.112175488334103</v>
      </c>
      <c r="C1528" s="153">
        <v>200.66792879160801</v>
      </c>
      <c r="D1528" s="153">
        <v>111.143</v>
      </c>
      <c r="E1528" s="153">
        <v>260.93700000000001</v>
      </c>
      <c r="F1528" s="153">
        <v>223.63499999999999</v>
      </c>
      <c r="G1528" s="153">
        <v>165.34800000000001</v>
      </c>
      <c r="H1528" s="153">
        <v>101.398</v>
      </c>
      <c r="I1528" s="153">
        <v>38.07</v>
      </c>
      <c r="J1528" s="153">
        <v>4.3890000000000002</v>
      </c>
    </row>
    <row r="1529" spans="1:10" x14ac:dyDescent="0.25">
      <c r="A1529" s="152" t="s">
        <v>1489</v>
      </c>
      <c r="B1529" s="153">
        <v>69.399141166155403</v>
      </c>
      <c r="C1529" s="153">
        <v>189.31489525220201</v>
      </c>
      <c r="D1529" s="153">
        <v>114.44199999999999</v>
      </c>
      <c r="E1529" s="153">
        <v>240.202</v>
      </c>
      <c r="F1529" s="153">
        <v>205.69399999999999</v>
      </c>
      <c r="G1529" s="153">
        <v>148.358</v>
      </c>
      <c r="H1529" s="153">
        <v>81.528000000000006</v>
      </c>
      <c r="I1529" s="153">
        <v>28.023</v>
      </c>
      <c r="J1529" s="153">
        <v>3.7730000000000001</v>
      </c>
    </row>
    <row r="1530" spans="1:10" x14ac:dyDescent="0.25">
      <c r="A1530" s="152" t="s">
        <v>1490</v>
      </c>
      <c r="B1530" s="153">
        <v>65.613773625315204</v>
      </c>
      <c r="C1530" s="153">
        <v>176.64434144822101</v>
      </c>
      <c r="D1530" s="153">
        <v>94.561999999999998</v>
      </c>
      <c r="E1530" s="153">
        <v>217.99799999999999</v>
      </c>
      <c r="F1530" s="153">
        <v>189.756</v>
      </c>
      <c r="G1530" s="153">
        <v>142.79900000000001</v>
      </c>
      <c r="H1530" s="153">
        <v>74.558999999999997</v>
      </c>
      <c r="I1530" s="153">
        <v>23.678000000000001</v>
      </c>
      <c r="J1530" s="153">
        <v>9.7680000000000007</v>
      </c>
    </row>
    <row r="1531" spans="1:10" x14ac:dyDescent="0.25">
      <c r="A1531" s="152" t="s">
        <v>1491</v>
      </c>
      <c r="B1531" s="153">
        <v>57.706846851563</v>
      </c>
      <c r="C1531" s="153">
        <v>176.447694360177</v>
      </c>
      <c r="D1531" s="153">
        <v>99.075000000000003</v>
      </c>
      <c r="E1531" s="153">
        <v>199.08600000000001</v>
      </c>
      <c r="F1531" s="153">
        <v>170.602</v>
      </c>
      <c r="G1531" s="153">
        <v>115.764</v>
      </c>
      <c r="H1531" s="153">
        <v>72.578999999999994</v>
      </c>
      <c r="I1531" s="153">
        <v>22.594000000000001</v>
      </c>
      <c r="J1531" s="153">
        <v>8.52</v>
      </c>
    </row>
    <row r="1532" spans="1:10" x14ac:dyDescent="0.25">
      <c r="A1532" s="152" t="s">
        <v>1492</v>
      </c>
      <c r="B1532" s="153">
        <v>51.354792162563001</v>
      </c>
      <c r="C1532" s="153">
        <v>176.25980481466999</v>
      </c>
      <c r="D1532" s="153">
        <v>94.55</v>
      </c>
      <c r="E1532" s="153">
        <v>182.31399999999999</v>
      </c>
      <c r="F1532" s="153">
        <v>152.61799999999999</v>
      </c>
      <c r="G1532" s="153">
        <v>103.389</v>
      </c>
      <c r="H1532" s="153">
        <v>64.718999999999994</v>
      </c>
      <c r="I1532" s="153">
        <v>19.265999999999998</v>
      </c>
      <c r="J1532" s="153">
        <v>6.4640000000000004</v>
      </c>
    </row>
    <row r="1533" spans="1:10" x14ac:dyDescent="0.25">
      <c r="A1533" s="152" t="s">
        <v>1493</v>
      </c>
      <c r="B1533" s="153">
        <v>45.986979023455902</v>
      </c>
      <c r="C1533" s="153">
        <v>176.072117601223</v>
      </c>
      <c r="D1533" s="153">
        <v>100.18</v>
      </c>
      <c r="E1533" s="153">
        <v>176.98599999999999</v>
      </c>
      <c r="F1533" s="153">
        <v>140.256</v>
      </c>
      <c r="G1533" s="153">
        <v>94.617000000000004</v>
      </c>
      <c r="H1533" s="153">
        <v>58.994999999999997</v>
      </c>
      <c r="I1533" s="153">
        <v>15.587</v>
      </c>
      <c r="J1533" s="153">
        <v>3.339</v>
      </c>
    </row>
    <row r="1534" spans="1:10" x14ac:dyDescent="0.25">
      <c r="A1534" s="152" t="s">
        <v>1494</v>
      </c>
      <c r="B1534" s="153">
        <v>42.928011634996302</v>
      </c>
      <c r="C1534" s="153">
        <v>175.884632526719</v>
      </c>
      <c r="D1534" s="153">
        <v>94.073999999999998</v>
      </c>
      <c r="E1534" s="153">
        <v>166.19800000000001</v>
      </c>
      <c r="F1534" s="153">
        <v>131.70699999999999</v>
      </c>
      <c r="G1534" s="153">
        <v>88.849000000000004</v>
      </c>
      <c r="H1534" s="153">
        <v>55.4</v>
      </c>
      <c r="I1534" s="153">
        <v>14.635999999999999</v>
      </c>
      <c r="J1534" s="153">
        <v>3.1360000000000001</v>
      </c>
    </row>
    <row r="1535" spans="1:10" x14ac:dyDescent="0.25">
      <c r="A1535" s="152" t="s">
        <v>1495</v>
      </c>
      <c r="B1535" s="153">
        <v>41.125536436702902</v>
      </c>
      <c r="C1535" s="153">
        <v>175.69734939811701</v>
      </c>
      <c r="D1535" s="153">
        <v>90.099000000000004</v>
      </c>
      <c r="E1535" s="153">
        <v>156.27000000000001</v>
      </c>
      <c r="F1535" s="153">
        <v>118.676</v>
      </c>
      <c r="G1535" s="153">
        <v>87.198999999999998</v>
      </c>
      <c r="H1535" s="153">
        <v>49.698999999999998</v>
      </c>
      <c r="I1535" s="153">
        <v>13.082000000000001</v>
      </c>
      <c r="J1535" s="153">
        <v>4.7350000000000003</v>
      </c>
    </row>
    <row r="1536" spans="1:10" x14ac:dyDescent="0.25">
      <c r="A1536" s="152" t="s">
        <v>1496</v>
      </c>
      <c r="B1536" s="153">
        <v>38.4094535437074</v>
      </c>
      <c r="C1536" s="153">
        <v>167.76274495177799</v>
      </c>
      <c r="D1536" s="153">
        <v>85.896000000000001</v>
      </c>
      <c r="E1536" s="153">
        <v>148.124</v>
      </c>
      <c r="F1536" s="153">
        <v>109.26600000000001</v>
      </c>
      <c r="G1536" s="153">
        <v>87.162999999999997</v>
      </c>
      <c r="H1536" s="153">
        <v>45.656999999999996</v>
      </c>
      <c r="I1536" s="153">
        <v>11.97</v>
      </c>
      <c r="J1536" s="153">
        <v>6.7439999999999998</v>
      </c>
    </row>
    <row r="1537" spans="1:10" x14ac:dyDescent="0.25">
      <c r="A1537" s="152" t="s">
        <v>1497</v>
      </c>
      <c r="B1537" s="153">
        <v>36.238435966495601</v>
      </c>
      <c r="C1537" s="153">
        <v>159.651030528902</v>
      </c>
      <c r="D1537" s="153">
        <v>81.14</v>
      </c>
      <c r="E1537" s="153">
        <v>140.744</v>
      </c>
      <c r="F1537" s="153">
        <v>103.43300000000001</v>
      </c>
      <c r="G1537" s="153">
        <v>85.724999999999994</v>
      </c>
      <c r="H1537" s="153">
        <v>43.253</v>
      </c>
      <c r="I1537" s="153">
        <v>11.279</v>
      </c>
      <c r="J1537" s="153">
        <v>7.5460000000000003</v>
      </c>
    </row>
    <row r="1538" spans="1:10" x14ac:dyDescent="0.25">
      <c r="A1538" s="152" t="s">
        <v>1498</v>
      </c>
      <c r="B1538" s="153">
        <v>34.088931506741297</v>
      </c>
      <c r="C1538" s="153">
        <v>152.14229983974201</v>
      </c>
      <c r="D1538" s="153">
        <v>76.322999999999993</v>
      </c>
      <c r="E1538" s="153">
        <v>133.96799999999999</v>
      </c>
      <c r="F1538" s="153">
        <v>98.819000000000003</v>
      </c>
      <c r="G1538" s="153">
        <v>84.915999999999997</v>
      </c>
      <c r="H1538" s="153">
        <v>41.396000000000001</v>
      </c>
      <c r="I1538" s="153">
        <v>10.714</v>
      </c>
      <c r="J1538" s="153">
        <v>8.2240000000000002</v>
      </c>
    </row>
    <row r="1539" spans="1:10" x14ac:dyDescent="0.25">
      <c r="A1539" s="152" t="s">
        <v>1499</v>
      </c>
      <c r="B1539" s="153">
        <v>31.697433633700101</v>
      </c>
      <c r="C1539" s="153">
        <v>144.24842155144199</v>
      </c>
      <c r="D1539" s="153">
        <v>71.417000000000002</v>
      </c>
      <c r="E1539" s="153">
        <v>127.62</v>
      </c>
      <c r="F1539" s="153">
        <v>95.186999999999998</v>
      </c>
      <c r="G1539" s="153">
        <v>84.63</v>
      </c>
      <c r="H1539" s="153">
        <v>39.991</v>
      </c>
      <c r="I1539" s="153">
        <v>10.249000000000001</v>
      </c>
      <c r="J1539" s="153">
        <v>8.7260000000000009</v>
      </c>
    </row>
    <row r="1540" spans="1:10" x14ac:dyDescent="0.25">
      <c r="A1540" s="152" t="s">
        <v>1500</v>
      </c>
      <c r="B1540" s="153">
        <v>29.488140845345701</v>
      </c>
      <c r="C1540" s="153">
        <v>136.64886254345799</v>
      </c>
      <c r="D1540" s="153">
        <v>66.429000000000002</v>
      </c>
      <c r="E1540" s="153">
        <v>121.60599999999999</v>
      </c>
      <c r="F1540" s="153">
        <v>92.405000000000001</v>
      </c>
      <c r="G1540" s="153">
        <v>84.831000000000003</v>
      </c>
      <c r="H1540" s="153">
        <v>38.975999999999999</v>
      </c>
      <c r="I1540" s="153">
        <v>9.8759999999999994</v>
      </c>
      <c r="J1540" s="153">
        <v>9.0169999999999995</v>
      </c>
    </row>
    <row r="1541" spans="1:10" x14ac:dyDescent="0.25">
      <c r="A1541" s="152" t="s">
        <v>1501</v>
      </c>
      <c r="B1541" s="153">
        <v>27.548901356803899</v>
      </c>
      <c r="C1541" s="153">
        <v>129.671194169297</v>
      </c>
      <c r="D1541" s="153">
        <v>61.466000000000001</v>
      </c>
      <c r="E1541" s="153">
        <v>115.99</v>
      </c>
      <c r="F1541" s="153">
        <v>90.478999999999999</v>
      </c>
      <c r="G1541" s="153">
        <v>85.581000000000003</v>
      </c>
      <c r="H1541" s="153">
        <v>38.353000000000002</v>
      </c>
      <c r="I1541" s="153">
        <v>9.59</v>
      </c>
      <c r="J1541" s="153">
        <v>9.0809999999999995</v>
      </c>
    </row>
    <row r="1542" spans="1:10" x14ac:dyDescent="0.25">
      <c r="A1542" s="152" t="s">
        <v>1502</v>
      </c>
      <c r="B1542" s="153">
        <v>25.690472346205301</v>
      </c>
      <c r="C1542" s="153">
        <v>123.21167982718799</v>
      </c>
      <c r="D1542" s="153">
        <v>56.575000000000003</v>
      </c>
      <c r="E1542" s="153">
        <v>110.77</v>
      </c>
      <c r="F1542" s="153">
        <v>89.39</v>
      </c>
      <c r="G1542" s="153">
        <v>86.926000000000002</v>
      </c>
      <c r="H1542" s="153">
        <v>38.122999999999998</v>
      </c>
      <c r="I1542" s="153">
        <v>9.3859999999999992</v>
      </c>
      <c r="J1542" s="153">
        <v>8.91</v>
      </c>
    </row>
    <row r="1543" spans="1:10" x14ac:dyDescent="0.25">
      <c r="A1543" s="152" t="s">
        <v>1503</v>
      </c>
      <c r="B1543" s="153">
        <v>331.331828276198</v>
      </c>
      <c r="C1543" s="153">
        <v>435.542351444975</v>
      </c>
      <c r="D1543" s="153">
        <v>76.798000000000002</v>
      </c>
      <c r="E1543" s="153">
        <v>206.60400000000001</v>
      </c>
      <c r="F1543" s="153">
        <v>283.60399999999998</v>
      </c>
      <c r="G1543" s="153">
        <v>273.39699999999999</v>
      </c>
      <c r="H1543" s="153">
        <v>216.697</v>
      </c>
      <c r="I1543" s="153">
        <v>132.40199999999999</v>
      </c>
      <c r="J1543" s="153">
        <v>70.498000000000005</v>
      </c>
    </row>
    <row r="1544" spans="1:10" x14ac:dyDescent="0.25">
      <c r="A1544" s="152" t="s">
        <v>1504</v>
      </c>
      <c r="B1544" s="153">
        <v>290.85813774302602</v>
      </c>
      <c r="C1544" s="153">
        <v>418.30731728447103</v>
      </c>
      <c r="D1544" s="153">
        <v>76.798000000000002</v>
      </c>
      <c r="E1544" s="153">
        <v>206.60400000000001</v>
      </c>
      <c r="F1544" s="153">
        <v>283.60399999999998</v>
      </c>
      <c r="G1544" s="153">
        <v>273.39699999999999</v>
      </c>
      <c r="H1544" s="153">
        <v>216.697</v>
      </c>
      <c r="I1544" s="153">
        <v>132.40199999999999</v>
      </c>
      <c r="J1544" s="153">
        <v>70.498000000000005</v>
      </c>
    </row>
    <row r="1545" spans="1:10" x14ac:dyDescent="0.25">
      <c r="A1545" s="152" t="s">
        <v>1505</v>
      </c>
      <c r="B1545" s="153">
        <v>254.844276813942</v>
      </c>
      <c r="C1545" s="153">
        <v>402.10234182978201</v>
      </c>
      <c r="D1545" s="153">
        <v>76.798000000000002</v>
      </c>
      <c r="E1545" s="153">
        <v>206.60400000000001</v>
      </c>
      <c r="F1545" s="153">
        <v>283.60399999999998</v>
      </c>
      <c r="G1545" s="153">
        <v>273.39699999999999</v>
      </c>
      <c r="H1545" s="153">
        <v>216.697</v>
      </c>
      <c r="I1545" s="153">
        <v>132.40199999999999</v>
      </c>
      <c r="J1545" s="153">
        <v>70.498000000000005</v>
      </c>
    </row>
    <row r="1546" spans="1:10" x14ac:dyDescent="0.25">
      <c r="A1546" s="152" t="s">
        <v>1506</v>
      </c>
      <c r="B1546" s="153">
        <v>222.983327285185</v>
      </c>
      <c r="C1546" s="153">
        <v>386.67326874813898</v>
      </c>
      <c r="D1546" s="153">
        <v>73.2</v>
      </c>
      <c r="E1546" s="153">
        <v>196.70400000000001</v>
      </c>
      <c r="F1546" s="153">
        <v>270</v>
      </c>
      <c r="G1546" s="153">
        <v>260.39999999999998</v>
      </c>
      <c r="H1546" s="153">
        <v>206.4</v>
      </c>
      <c r="I1546" s="153">
        <v>126</v>
      </c>
      <c r="J1546" s="153">
        <v>67.296000000000006</v>
      </c>
    </row>
    <row r="1547" spans="1:10" x14ac:dyDescent="0.25">
      <c r="A1547" s="152" t="s">
        <v>1507</v>
      </c>
      <c r="B1547" s="153">
        <v>204.86950898633501</v>
      </c>
      <c r="C1547" s="153">
        <v>371.66693993911099</v>
      </c>
      <c r="D1547" s="153">
        <v>63.902000000000001</v>
      </c>
      <c r="E1547" s="153">
        <v>197.10400000000001</v>
      </c>
      <c r="F1547" s="153">
        <v>257.60000000000002</v>
      </c>
      <c r="G1547" s="153">
        <v>241.89699999999999</v>
      </c>
      <c r="H1547" s="153">
        <v>189.297</v>
      </c>
      <c r="I1547" s="153">
        <v>116.502</v>
      </c>
      <c r="J1547" s="153">
        <v>53.798000000000002</v>
      </c>
    </row>
    <row r="1548" spans="1:10" x14ac:dyDescent="0.25">
      <c r="A1548" s="152" t="s">
        <v>1508</v>
      </c>
      <c r="B1548" s="153">
        <v>188.53226787184599</v>
      </c>
      <c r="C1548" s="153">
        <v>339.47230877504802</v>
      </c>
      <c r="D1548" s="153">
        <v>73.290000000000006</v>
      </c>
      <c r="E1548" s="153">
        <v>196.78399999999999</v>
      </c>
      <c r="F1548" s="153">
        <v>262.88200000000001</v>
      </c>
      <c r="G1548" s="153">
        <v>252.476</v>
      </c>
      <c r="H1548" s="153">
        <v>197.08600000000001</v>
      </c>
      <c r="I1548" s="153">
        <v>119.69</v>
      </c>
      <c r="J1548" s="153">
        <v>57.792000000000002</v>
      </c>
    </row>
    <row r="1549" spans="1:10" x14ac:dyDescent="0.25">
      <c r="A1549" s="152" t="s">
        <v>1509</v>
      </c>
      <c r="B1549" s="153">
        <v>172.832219770851</v>
      </c>
      <c r="C1549" s="153">
        <v>319.22622560399202</v>
      </c>
      <c r="D1549" s="153">
        <v>86.081999999999994</v>
      </c>
      <c r="E1549" s="153">
        <v>202.666</v>
      </c>
      <c r="F1549" s="153">
        <v>277.24700000000001</v>
      </c>
      <c r="G1549" s="153">
        <v>272.45299999999997</v>
      </c>
      <c r="H1549" s="153">
        <v>212.267</v>
      </c>
      <c r="I1549" s="153">
        <v>127.179</v>
      </c>
      <c r="J1549" s="153">
        <v>64.085999999999999</v>
      </c>
    </row>
    <row r="1550" spans="1:10" x14ac:dyDescent="0.25">
      <c r="A1550" s="152" t="s">
        <v>1510</v>
      </c>
      <c r="B1550" s="153">
        <v>146.57412722071999</v>
      </c>
      <c r="C1550" s="153">
        <v>305.609312571727</v>
      </c>
      <c r="D1550" s="153">
        <v>78.292000000000002</v>
      </c>
      <c r="E1550" s="153">
        <v>193.78</v>
      </c>
      <c r="F1550" s="153">
        <v>256.363</v>
      </c>
      <c r="G1550" s="153">
        <v>249.67099999999999</v>
      </c>
      <c r="H1550" s="153">
        <v>194.37299999999999</v>
      </c>
      <c r="I1550" s="153">
        <v>112.684</v>
      </c>
      <c r="J1550" s="153">
        <v>54.796999999999997</v>
      </c>
    </row>
    <row r="1551" spans="1:10" x14ac:dyDescent="0.25">
      <c r="A1551" s="152" t="s">
        <v>1511</v>
      </c>
      <c r="B1551" s="153">
        <v>126.948868394436</v>
      </c>
      <c r="C1551" s="153">
        <v>290.69194656817001</v>
      </c>
      <c r="D1551" s="153">
        <v>69.894000000000005</v>
      </c>
      <c r="E1551" s="153">
        <v>183.78</v>
      </c>
      <c r="F1551" s="153">
        <v>233.67099999999999</v>
      </c>
      <c r="G1551" s="153">
        <v>225.17500000000001</v>
      </c>
      <c r="H1551" s="153">
        <v>175.07599999999999</v>
      </c>
      <c r="I1551" s="153">
        <v>97.290999999999997</v>
      </c>
      <c r="J1551" s="153">
        <v>45.093000000000004</v>
      </c>
    </row>
    <row r="1552" spans="1:10" x14ac:dyDescent="0.25">
      <c r="A1552" s="152" t="s">
        <v>1512</v>
      </c>
      <c r="B1552" s="153">
        <v>107.354432149115</v>
      </c>
      <c r="C1552" s="153">
        <v>276.54548981713202</v>
      </c>
      <c r="D1552" s="153">
        <v>61.795999999999999</v>
      </c>
      <c r="E1552" s="153">
        <v>174.58699999999999</v>
      </c>
      <c r="F1552" s="153">
        <v>211.88300000000001</v>
      </c>
      <c r="G1552" s="153">
        <v>201.489</v>
      </c>
      <c r="H1552" s="153">
        <v>156.489</v>
      </c>
      <c r="I1552" s="153">
        <v>82.194000000000003</v>
      </c>
      <c r="J1552" s="153">
        <v>35.402000000000001</v>
      </c>
    </row>
    <row r="1553" spans="1:10" x14ac:dyDescent="0.25">
      <c r="A1553" s="152" t="s">
        <v>1513</v>
      </c>
      <c r="B1553" s="153">
        <v>92.639413526689097</v>
      </c>
      <c r="C1553" s="153">
        <v>272.25551850653301</v>
      </c>
      <c r="D1553" s="153">
        <v>52.481999999999999</v>
      </c>
      <c r="E1553" s="153">
        <v>162.03800000000001</v>
      </c>
      <c r="F1553" s="153">
        <v>186.02</v>
      </c>
      <c r="G1553" s="153">
        <v>173.82400000000001</v>
      </c>
      <c r="H1553" s="153">
        <v>134.84899999999999</v>
      </c>
      <c r="I1553" s="153">
        <v>65.477000000000004</v>
      </c>
      <c r="J1553" s="153">
        <v>24.99</v>
      </c>
    </row>
    <row r="1554" spans="1:10" x14ac:dyDescent="0.25">
      <c r="A1554" s="152" t="s">
        <v>1514</v>
      </c>
      <c r="B1554" s="153">
        <v>85.941763642998893</v>
      </c>
      <c r="C1554" s="153">
        <v>245.083212972094</v>
      </c>
      <c r="D1554" s="153">
        <v>46.439</v>
      </c>
      <c r="E1554" s="153">
        <v>147.631</v>
      </c>
      <c r="F1554" s="153">
        <v>168.44900000000001</v>
      </c>
      <c r="G1554" s="153">
        <v>154.63399999999999</v>
      </c>
      <c r="H1554" s="153">
        <v>117.1</v>
      </c>
      <c r="I1554" s="153">
        <v>55.152000000000001</v>
      </c>
      <c r="J1554" s="153">
        <v>20.114999999999998</v>
      </c>
    </row>
    <row r="1555" spans="1:10" x14ac:dyDescent="0.25">
      <c r="A1555" s="152" t="s">
        <v>1515</v>
      </c>
      <c r="B1555" s="153">
        <v>77.411395391816598</v>
      </c>
      <c r="C1555" s="153">
        <v>221.66923778238501</v>
      </c>
      <c r="D1555" s="153">
        <v>41.265000000000001</v>
      </c>
      <c r="E1555" s="153">
        <v>131.48699999999999</v>
      </c>
      <c r="F1555" s="153">
        <v>151.22999999999999</v>
      </c>
      <c r="G1555" s="153">
        <v>136.43299999999999</v>
      </c>
      <c r="H1555" s="153">
        <v>101.208</v>
      </c>
      <c r="I1555" s="153">
        <v>47.218000000000004</v>
      </c>
      <c r="J1555" s="153">
        <v>17.138999999999999</v>
      </c>
    </row>
    <row r="1556" spans="1:10" x14ac:dyDescent="0.25">
      <c r="A1556" s="152" t="s">
        <v>1516</v>
      </c>
      <c r="B1556" s="153">
        <v>68.257015309996405</v>
      </c>
      <c r="C1556" s="153">
        <v>205.34846684419301</v>
      </c>
      <c r="D1556" s="153">
        <v>37.29</v>
      </c>
      <c r="E1556" s="153">
        <v>122.905</v>
      </c>
      <c r="F1556" s="153">
        <v>142.62299999999999</v>
      </c>
      <c r="G1556" s="153">
        <v>125.023</v>
      </c>
      <c r="H1556" s="153">
        <v>88.61</v>
      </c>
      <c r="I1556" s="153">
        <v>39.46</v>
      </c>
      <c r="J1556" s="153">
        <v>13.489000000000001</v>
      </c>
    </row>
    <row r="1557" spans="1:10" x14ac:dyDescent="0.25">
      <c r="A1557" s="152" t="s">
        <v>1517</v>
      </c>
      <c r="B1557" s="153">
        <v>60.164026322041799</v>
      </c>
      <c r="C1557" s="153">
        <v>188.998867198993</v>
      </c>
      <c r="D1557" s="153">
        <v>34.054000000000002</v>
      </c>
      <c r="E1557" s="153">
        <v>114.374</v>
      </c>
      <c r="F1557" s="153">
        <v>133.96</v>
      </c>
      <c r="G1557" s="153">
        <v>116.271</v>
      </c>
      <c r="H1557" s="153">
        <v>80.504999999999995</v>
      </c>
      <c r="I1557" s="153">
        <v>34.905000000000001</v>
      </c>
      <c r="J1557" s="153">
        <v>11.451000000000001</v>
      </c>
    </row>
    <row r="1558" spans="1:10" x14ac:dyDescent="0.25">
      <c r="A1558" s="152" t="s">
        <v>1518</v>
      </c>
      <c r="B1558" s="153">
        <v>53.4285798895502</v>
      </c>
      <c r="C1558" s="153">
        <v>174.77017079961999</v>
      </c>
      <c r="D1558" s="153">
        <v>31.349</v>
      </c>
      <c r="E1558" s="153">
        <v>107.453</v>
      </c>
      <c r="F1558" s="153">
        <v>127.455</v>
      </c>
      <c r="G1558" s="153">
        <v>109.857</v>
      </c>
      <c r="H1558" s="153">
        <v>74.275999999999996</v>
      </c>
      <c r="I1558" s="153">
        <v>31.274999999999999</v>
      </c>
      <c r="J1558" s="153">
        <v>9.7750000000000004</v>
      </c>
    </row>
    <row r="1559" spans="1:10" x14ac:dyDescent="0.25">
      <c r="A1559" s="152" t="s">
        <v>1519</v>
      </c>
      <c r="B1559" s="153">
        <v>46.213445046722597</v>
      </c>
      <c r="C1559" s="153">
        <v>162.140767644465</v>
      </c>
      <c r="D1559" s="153">
        <v>28.969000000000001</v>
      </c>
      <c r="E1559" s="153">
        <v>101.464</v>
      </c>
      <c r="F1559" s="153">
        <v>122.264</v>
      </c>
      <c r="G1559" s="153">
        <v>104.974</v>
      </c>
      <c r="H1559" s="153">
        <v>69.290999999999997</v>
      </c>
      <c r="I1559" s="153">
        <v>28.26</v>
      </c>
      <c r="J1559" s="153">
        <v>8.3580000000000005</v>
      </c>
    </row>
    <row r="1560" spans="1:10" x14ac:dyDescent="0.25">
      <c r="A1560" s="152" t="s">
        <v>1520</v>
      </c>
      <c r="B1560" s="153">
        <v>39.794626631528097</v>
      </c>
      <c r="C1560" s="153">
        <v>150.17427711777901</v>
      </c>
      <c r="D1560" s="153">
        <v>26.864999999999998</v>
      </c>
      <c r="E1560" s="153">
        <v>96.292000000000002</v>
      </c>
      <c r="F1560" s="153">
        <v>118.283</v>
      </c>
      <c r="G1560" s="153">
        <v>101.44499999999999</v>
      </c>
      <c r="H1560" s="153">
        <v>65.355000000000004</v>
      </c>
      <c r="I1560" s="153">
        <v>25.748999999999999</v>
      </c>
      <c r="J1560" s="153">
        <v>7.1509999999999998</v>
      </c>
    </row>
    <row r="1561" spans="1:10" x14ac:dyDescent="0.25">
      <c r="A1561" s="152" t="s">
        <v>1521</v>
      </c>
      <c r="B1561" s="153">
        <v>34.633431911524198</v>
      </c>
      <c r="C1561" s="153">
        <v>139.38806972591701</v>
      </c>
      <c r="D1561" s="153">
        <v>24.913</v>
      </c>
      <c r="E1561" s="153">
        <v>91.513999999999996</v>
      </c>
      <c r="F1561" s="153">
        <v>114.967</v>
      </c>
      <c r="G1561" s="153">
        <v>98.784999999999997</v>
      </c>
      <c r="H1561" s="153">
        <v>62.095999999999997</v>
      </c>
      <c r="I1561" s="153">
        <v>23.579000000000001</v>
      </c>
      <c r="J1561" s="153">
        <v>6.1059999999999999</v>
      </c>
    </row>
    <row r="1562" spans="1:10" x14ac:dyDescent="0.25">
      <c r="A1562" s="152" t="s">
        <v>1522</v>
      </c>
      <c r="B1562" s="153">
        <v>30.315598748745</v>
      </c>
      <c r="C1562" s="153">
        <v>129.31163105623901</v>
      </c>
      <c r="D1562" s="153">
        <v>23.109000000000002</v>
      </c>
      <c r="E1562" s="153">
        <v>87.135000000000005</v>
      </c>
      <c r="F1562" s="153">
        <v>112.32599999999999</v>
      </c>
      <c r="G1562" s="153">
        <v>96.974000000000004</v>
      </c>
      <c r="H1562" s="153">
        <v>59.468000000000004</v>
      </c>
      <c r="I1562" s="153">
        <v>21.704000000000001</v>
      </c>
      <c r="J1562" s="153">
        <v>5.2039999999999997</v>
      </c>
    </row>
    <row r="1563" spans="1:10" x14ac:dyDescent="0.25">
      <c r="A1563" s="152" t="s">
        <v>1523</v>
      </c>
      <c r="B1563" s="153">
        <v>276.78414613263197</v>
      </c>
      <c r="C1563" s="153">
        <v>412.04612189357601</v>
      </c>
      <c r="D1563" s="153">
        <v>160.49600000000001</v>
      </c>
      <c r="E1563" s="153">
        <v>323.70499999999998</v>
      </c>
      <c r="F1563" s="153">
        <v>340.30399999999997</v>
      </c>
      <c r="G1563" s="153">
        <v>304.303</v>
      </c>
      <c r="H1563" s="153">
        <v>225</v>
      </c>
      <c r="I1563" s="153">
        <v>122.996</v>
      </c>
      <c r="J1563" s="153">
        <v>22.596</v>
      </c>
    </row>
    <row r="1564" spans="1:10" x14ac:dyDescent="0.25">
      <c r="A1564" s="152" t="s">
        <v>1524</v>
      </c>
      <c r="B1564" s="153">
        <v>249.54559583010399</v>
      </c>
      <c r="C1564" s="153">
        <v>377.06491191994002</v>
      </c>
      <c r="D1564" s="153">
        <v>160.49600000000001</v>
      </c>
      <c r="E1564" s="153">
        <v>323.70499999999998</v>
      </c>
      <c r="F1564" s="153">
        <v>340.30399999999997</v>
      </c>
      <c r="G1564" s="153">
        <v>304.303</v>
      </c>
      <c r="H1564" s="153">
        <v>225</v>
      </c>
      <c r="I1564" s="153">
        <v>122.996</v>
      </c>
      <c r="J1564" s="153">
        <v>22.596</v>
      </c>
    </row>
    <row r="1565" spans="1:10" x14ac:dyDescent="0.25">
      <c r="A1565" s="152" t="s">
        <v>1525</v>
      </c>
      <c r="B1565" s="153">
        <v>217.012910145734</v>
      </c>
      <c r="C1565" s="153">
        <v>337.91129812090003</v>
      </c>
      <c r="D1565" s="153">
        <v>158.70099999999999</v>
      </c>
      <c r="E1565" s="153">
        <v>320.39800000000002</v>
      </c>
      <c r="F1565" s="153">
        <v>336.80700000000002</v>
      </c>
      <c r="G1565" s="153">
        <v>301.2</v>
      </c>
      <c r="H1565" s="153">
        <v>222.6</v>
      </c>
      <c r="I1565" s="153">
        <v>121.595</v>
      </c>
      <c r="J1565" s="153">
        <v>22.298999999999999</v>
      </c>
    </row>
    <row r="1566" spans="1:10" x14ac:dyDescent="0.25">
      <c r="A1566" s="152" t="s">
        <v>1526</v>
      </c>
      <c r="B1566" s="153">
        <v>190.04090830414</v>
      </c>
      <c r="C1566" s="153">
        <v>308.30610706207602</v>
      </c>
      <c r="D1566" s="153">
        <v>158.79599999999999</v>
      </c>
      <c r="E1566" s="153">
        <v>320.60500000000002</v>
      </c>
      <c r="F1566" s="153">
        <v>336.90199999999999</v>
      </c>
      <c r="G1566" s="153">
        <v>301.29599999999999</v>
      </c>
      <c r="H1566" s="153">
        <v>222.602</v>
      </c>
      <c r="I1566" s="153">
        <v>121.706</v>
      </c>
      <c r="J1566" s="153">
        <v>22.292999999999999</v>
      </c>
    </row>
    <row r="1567" spans="1:10" x14ac:dyDescent="0.25">
      <c r="A1567" s="152" t="s">
        <v>1527</v>
      </c>
      <c r="B1567" s="153">
        <v>164.65123554913001</v>
      </c>
      <c r="C1567" s="153">
        <v>279.93549091173702</v>
      </c>
      <c r="D1567" s="153">
        <v>150.80000000000001</v>
      </c>
      <c r="E1567" s="153">
        <v>304.60199999999998</v>
      </c>
      <c r="F1567" s="153">
        <v>320.197</v>
      </c>
      <c r="G1567" s="153">
        <v>286.202</v>
      </c>
      <c r="H1567" s="153">
        <v>211.5</v>
      </c>
      <c r="I1567" s="153">
        <v>115.605</v>
      </c>
      <c r="J1567" s="153">
        <v>21.094000000000001</v>
      </c>
    </row>
    <row r="1568" spans="1:10" x14ac:dyDescent="0.25">
      <c r="A1568" s="152" t="s">
        <v>1528</v>
      </c>
      <c r="B1568" s="153">
        <v>131.28112382389099</v>
      </c>
      <c r="C1568" s="153">
        <v>252.70968042052399</v>
      </c>
      <c r="D1568" s="153">
        <v>146.202</v>
      </c>
      <c r="E1568" s="153">
        <v>294.7</v>
      </c>
      <c r="F1568" s="153">
        <v>298.50200000000001</v>
      </c>
      <c r="G1568" s="153">
        <v>262.79599999999999</v>
      </c>
      <c r="H1568" s="153">
        <v>192.59899999999999</v>
      </c>
      <c r="I1568" s="153">
        <v>105.401</v>
      </c>
      <c r="J1568" s="153">
        <v>19.8</v>
      </c>
    </row>
    <row r="1569" spans="1:10" x14ac:dyDescent="0.25">
      <c r="A1569" s="152" t="s">
        <v>1529</v>
      </c>
      <c r="B1569" s="153">
        <v>100.797592131371</v>
      </c>
      <c r="C1569" s="153">
        <v>220.590541479042</v>
      </c>
      <c r="D1569" s="153">
        <v>140.00399999999999</v>
      </c>
      <c r="E1569" s="153">
        <v>281.49700000000001</v>
      </c>
      <c r="F1569" s="153">
        <v>269.49700000000001</v>
      </c>
      <c r="G1569" s="153">
        <v>231.70099999999999</v>
      </c>
      <c r="H1569" s="153">
        <v>167.30199999999999</v>
      </c>
      <c r="I1569" s="153">
        <v>91.805000000000007</v>
      </c>
      <c r="J1569" s="153">
        <v>18.094000000000001</v>
      </c>
    </row>
    <row r="1570" spans="1:10" x14ac:dyDescent="0.25">
      <c r="A1570" s="152" t="s">
        <v>1530</v>
      </c>
      <c r="B1570" s="153">
        <v>73.977296438170001</v>
      </c>
      <c r="C1570" s="153">
        <v>187.756872526162</v>
      </c>
      <c r="D1570" s="153">
        <v>133.49700000000001</v>
      </c>
      <c r="E1570" s="153">
        <v>267.702</v>
      </c>
      <c r="F1570" s="153">
        <v>239.19900000000001</v>
      </c>
      <c r="G1570" s="153">
        <v>199</v>
      </c>
      <c r="H1570" s="153">
        <v>140.80000000000001</v>
      </c>
      <c r="I1570" s="153">
        <v>77.498999999999995</v>
      </c>
      <c r="J1570" s="153">
        <v>16.303000000000001</v>
      </c>
    </row>
    <row r="1571" spans="1:10" x14ac:dyDescent="0.25">
      <c r="A1571" s="152" t="s">
        <v>1531</v>
      </c>
      <c r="B1571" s="153">
        <v>59.957020893610199</v>
      </c>
      <c r="C1571" s="153">
        <v>168.901462581403</v>
      </c>
      <c r="D1571" s="153">
        <v>126.499</v>
      </c>
      <c r="E1571" s="153">
        <v>252.2</v>
      </c>
      <c r="F1571" s="153">
        <v>219.096</v>
      </c>
      <c r="G1571" s="153">
        <v>178.904</v>
      </c>
      <c r="H1571" s="153">
        <v>124.502</v>
      </c>
      <c r="I1571" s="153">
        <v>67.703000000000003</v>
      </c>
      <c r="J1571" s="153">
        <v>14.295999999999999</v>
      </c>
    </row>
    <row r="1572" spans="1:10" x14ac:dyDescent="0.25">
      <c r="A1572" s="152" t="s">
        <v>1532</v>
      </c>
      <c r="B1572" s="153">
        <v>49.675926147912797</v>
      </c>
      <c r="C1572" s="153">
        <v>149.63114624339099</v>
      </c>
      <c r="D1572" s="153">
        <v>115.759</v>
      </c>
      <c r="E1572" s="153">
        <v>228.48599999999999</v>
      </c>
      <c r="F1572" s="153">
        <v>194.64599999999999</v>
      </c>
      <c r="G1572" s="153">
        <v>155.86199999999999</v>
      </c>
      <c r="H1572" s="153">
        <v>106.26300000000001</v>
      </c>
      <c r="I1572" s="153">
        <v>56.368000000000002</v>
      </c>
      <c r="J1572" s="153">
        <v>11.416</v>
      </c>
    </row>
    <row r="1573" spans="1:10" x14ac:dyDescent="0.25">
      <c r="A1573" s="152" t="s">
        <v>1533</v>
      </c>
      <c r="B1573" s="153">
        <v>44.651550308198303</v>
      </c>
      <c r="C1573" s="153">
        <v>140.092156224744</v>
      </c>
      <c r="D1573" s="153">
        <v>99.96</v>
      </c>
      <c r="E1573" s="153">
        <v>195.238</v>
      </c>
      <c r="F1573" s="153">
        <v>163.345</v>
      </c>
      <c r="G1573" s="153">
        <v>128.53399999999999</v>
      </c>
      <c r="H1573" s="153">
        <v>85.917000000000002</v>
      </c>
      <c r="I1573" s="153">
        <v>44.469000000000001</v>
      </c>
      <c r="J1573" s="153">
        <v>8.6769999999999996</v>
      </c>
    </row>
    <row r="1574" spans="1:10" x14ac:dyDescent="0.25">
      <c r="A1574" s="152" t="s">
        <v>1534</v>
      </c>
      <c r="B1574" s="153">
        <v>42.512370963351799</v>
      </c>
      <c r="C1574" s="153">
        <v>131.992030013082</v>
      </c>
      <c r="D1574" s="153">
        <v>84.061999999999998</v>
      </c>
      <c r="E1574" s="153">
        <v>163.161</v>
      </c>
      <c r="F1574" s="153">
        <v>134.714</v>
      </c>
      <c r="G1574" s="153">
        <v>104.648</v>
      </c>
      <c r="H1574" s="153">
        <v>68.984999999999999</v>
      </c>
      <c r="I1574" s="153">
        <v>35.125</v>
      </c>
      <c r="J1574" s="153">
        <v>6.6849999999999996</v>
      </c>
    </row>
    <row r="1575" spans="1:10" x14ac:dyDescent="0.25">
      <c r="A1575" s="152" t="s">
        <v>1535</v>
      </c>
      <c r="B1575" s="153">
        <v>40.103877226878602</v>
      </c>
      <c r="C1575" s="153">
        <v>124.158273686749</v>
      </c>
      <c r="D1575" s="153">
        <v>68.438999999999993</v>
      </c>
      <c r="E1575" s="153">
        <v>134.768</v>
      </c>
      <c r="F1575" s="153">
        <v>113.67400000000001</v>
      </c>
      <c r="G1575" s="153">
        <v>87.29</v>
      </c>
      <c r="H1575" s="153">
        <v>56.241999999999997</v>
      </c>
      <c r="I1575" s="153">
        <v>28.242000000000001</v>
      </c>
      <c r="J1575" s="153">
        <v>5.3449999999999998</v>
      </c>
    </row>
    <row r="1576" spans="1:10" x14ac:dyDescent="0.25">
      <c r="A1576" s="152" t="s">
        <v>1536</v>
      </c>
      <c r="B1576" s="153">
        <v>35.258701925358501</v>
      </c>
      <c r="C1576" s="153">
        <v>117.606257865976</v>
      </c>
      <c r="D1576" s="153">
        <v>61.488</v>
      </c>
      <c r="E1576" s="153">
        <v>123.60899999999999</v>
      </c>
      <c r="F1576" s="153">
        <v>106.392</v>
      </c>
      <c r="G1576" s="153">
        <v>80.408000000000001</v>
      </c>
      <c r="H1576" s="153">
        <v>49.915999999999997</v>
      </c>
      <c r="I1576" s="153">
        <v>24.093</v>
      </c>
      <c r="J1576" s="153">
        <v>4.3540000000000001</v>
      </c>
    </row>
    <row r="1577" spans="1:10" x14ac:dyDescent="0.25">
      <c r="A1577" s="152" t="s">
        <v>1537</v>
      </c>
      <c r="B1577" s="153">
        <v>30.583541120372601</v>
      </c>
      <c r="C1577" s="153">
        <v>110.603172925949</v>
      </c>
      <c r="D1577" s="153">
        <v>56.124000000000002</v>
      </c>
      <c r="E1577" s="153">
        <v>115.017</v>
      </c>
      <c r="F1577" s="153">
        <v>100.877</v>
      </c>
      <c r="G1577" s="153">
        <v>76.132000000000005</v>
      </c>
      <c r="H1577" s="153">
        <v>46.337000000000003</v>
      </c>
      <c r="I1577" s="153">
        <v>21.763000000000002</v>
      </c>
      <c r="J1577" s="153">
        <v>3.81</v>
      </c>
    </row>
    <row r="1578" spans="1:10" x14ac:dyDescent="0.25">
      <c r="A1578" s="152" t="s">
        <v>1538</v>
      </c>
      <c r="B1578" s="153">
        <v>26.669084546113499</v>
      </c>
      <c r="C1578" s="153">
        <v>104.128606727611</v>
      </c>
      <c r="D1578" s="153">
        <v>51.438000000000002</v>
      </c>
      <c r="E1578" s="153">
        <v>108.119</v>
      </c>
      <c r="F1578" s="153">
        <v>97.225999999999999</v>
      </c>
      <c r="G1578" s="153">
        <v>73.576999999999998</v>
      </c>
      <c r="H1578" s="153">
        <v>43.875999999999998</v>
      </c>
      <c r="I1578" s="153">
        <v>19.949000000000002</v>
      </c>
      <c r="J1578" s="153">
        <v>3.355</v>
      </c>
    </row>
    <row r="1579" spans="1:10" x14ac:dyDescent="0.25">
      <c r="A1579" s="152" t="s">
        <v>1539</v>
      </c>
      <c r="B1579" s="153">
        <v>23.458229142941398</v>
      </c>
      <c r="C1579" s="153">
        <v>97.869271241904002</v>
      </c>
      <c r="D1579" s="153">
        <v>47.113</v>
      </c>
      <c r="E1579" s="153">
        <v>102.196</v>
      </c>
      <c r="F1579" s="153">
        <v>94.775999999999996</v>
      </c>
      <c r="G1579" s="153">
        <v>72.23</v>
      </c>
      <c r="H1579" s="153">
        <v>42.180999999999997</v>
      </c>
      <c r="I1579" s="153">
        <v>18.477</v>
      </c>
      <c r="J1579" s="153">
        <v>2.9670000000000001</v>
      </c>
    </row>
    <row r="1580" spans="1:10" x14ac:dyDescent="0.25">
      <c r="A1580" s="152" t="s">
        <v>1540</v>
      </c>
      <c r="B1580" s="153">
        <v>20.599749644254501</v>
      </c>
      <c r="C1580" s="153">
        <v>91.698161210284098</v>
      </c>
      <c r="D1580" s="153">
        <v>43.161999999999999</v>
      </c>
      <c r="E1580" s="153">
        <v>97.241</v>
      </c>
      <c r="F1580" s="153">
        <v>93.569000000000003</v>
      </c>
      <c r="G1580" s="153">
        <v>72.111999999999995</v>
      </c>
      <c r="H1580" s="153">
        <v>41.219000000000001</v>
      </c>
      <c r="I1580" s="153">
        <v>17.303999999999998</v>
      </c>
      <c r="J1580" s="153">
        <v>2.633</v>
      </c>
    </row>
    <row r="1581" spans="1:10" x14ac:dyDescent="0.25">
      <c r="A1581" s="152" t="s">
        <v>1541</v>
      </c>
      <c r="B1581" s="153">
        <v>18.622326985076899</v>
      </c>
      <c r="C1581" s="153">
        <v>86.190199116199906</v>
      </c>
      <c r="D1581" s="153">
        <v>39.435000000000002</v>
      </c>
      <c r="E1581" s="153">
        <v>92.861000000000004</v>
      </c>
      <c r="F1581" s="153">
        <v>93.275999999999996</v>
      </c>
      <c r="G1581" s="153">
        <v>72.995000000000005</v>
      </c>
      <c r="H1581" s="153">
        <v>40.825000000000003</v>
      </c>
      <c r="I1581" s="153">
        <v>16.346</v>
      </c>
      <c r="J1581" s="153">
        <v>2.3420000000000001</v>
      </c>
    </row>
    <row r="1582" spans="1:10" x14ac:dyDescent="0.25">
      <c r="A1582" s="152" t="s">
        <v>1542</v>
      </c>
      <c r="B1582" s="153">
        <v>16.802113207057999</v>
      </c>
      <c r="C1582" s="153">
        <v>80.655290356435003</v>
      </c>
      <c r="D1582" s="153">
        <v>35.871000000000002</v>
      </c>
      <c r="E1582" s="153">
        <v>88.888000000000005</v>
      </c>
      <c r="F1582" s="153">
        <v>93.79</v>
      </c>
      <c r="G1582" s="153">
        <v>74.811999999999998</v>
      </c>
      <c r="H1582" s="153">
        <v>40.927999999999997</v>
      </c>
      <c r="I1582" s="153">
        <v>15.551</v>
      </c>
      <c r="J1582" s="153">
        <v>2.08</v>
      </c>
    </row>
    <row r="1583" spans="1:10" x14ac:dyDescent="0.25">
      <c r="A1583" s="152" t="s">
        <v>1543</v>
      </c>
      <c r="B1583" s="153">
        <v>82.683686073595794</v>
      </c>
      <c r="C1583" s="153">
        <v>163.593412200778</v>
      </c>
      <c r="D1583" s="153">
        <v>50.442999999999998</v>
      </c>
      <c r="E1583" s="153">
        <v>178.10900000000001</v>
      </c>
      <c r="F1583" s="153">
        <v>147.59</v>
      </c>
      <c r="G1583" s="153">
        <v>91.765000000000001</v>
      </c>
      <c r="H1583" s="153">
        <v>50.603999999999999</v>
      </c>
      <c r="I1583" s="153">
        <v>17.388999999999999</v>
      </c>
      <c r="J1583" s="153">
        <v>1.3</v>
      </c>
    </row>
    <row r="1584" spans="1:10" x14ac:dyDescent="0.25">
      <c r="A1584" s="152" t="s">
        <v>1544</v>
      </c>
      <c r="B1584" s="153">
        <v>62.168669816318001</v>
      </c>
      <c r="C1584" s="153">
        <v>134.698551964579</v>
      </c>
      <c r="D1584" s="153">
        <v>55.234000000000002</v>
      </c>
      <c r="E1584" s="153">
        <v>174.06399999999999</v>
      </c>
      <c r="F1584" s="153">
        <v>120.17400000000001</v>
      </c>
      <c r="G1584" s="153">
        <v>68.668000000000006</v>
      </c>
      <c r="H1584" s="153">
        <v>34.146000000000001</v>
      </c>
      <c r="I1584" s="153">
        <v>10.5</v>
      </c>
      <c r="J1584" s="153">
        <v>0.77400000000000002</v>
      </c>
    </row>
    <row r="1585" spans="1:10" x14ac:dyDescent="0.25">
      <c r="A1585" s="152" t="s">
        <v>1545</v>
      </c>
      <c r="B1585" s="153">
        <v>48.623800682200397</v>
      </c>
      <c r="C1585" s="153">
        <v>118.470182194041</v>
      </c>
      <c r="D1585" s="153">
        <v>46.841000000000001</v>
      </c>
      <c r="E1585" s="153">
        <v>148.42699999999999</v>
      </c>
      <c r="F1585" s="153">
        <v>100.645</v>
      </c>
      <c r="G1585" s="153">
        <v>49.023000000000003</v>
      </c>
      <c r="H1585" s="153">
        <v>21.134</v>
      </c>
      <c r="I1585" s="153">
        <v>5.9009999999999998</v>
      </c>
      <c r="J1585" s="153">
        <v>0.36899999999999999</v>
      </c>
    </row>
    <row r="1586" spans="1:10" x14ac:dyDescent="0.25">
      <c r="A1586" s="152" t="s">
        <v>1546</v>
      </c>
      <c r="B1586" s="153">
        <v>41.424453677628399</v>
      </c>
      <c r="C1586" s="153">
        <v>111.841435461157</v>
      </c>
      <c r="D1586" s="153">
        <v>51.195999999999998</v>
      </c>
      <c r="E1586" s="153">
        <v>160.21600000000001</v>
      </c>
      <c r="F1586" s="153">
        <v>110.855</v>
      </c>
      <c r="G1586" s="153">
        <v>52.244999999999997</v>
      </c>
      <c r="H1586" s="153">
        <v>19.363</v>
      </c>
      <c r="I1586" s="153">
        <v>4.59</v>
      </c>
      <c r="J1586" s="153">
        <v>0.29499999999999998</v>
      </c>
    </row>
    <row r="1587" spans="1:10" x14ac:dyDescent="0.25">
      <c r="A1587" s="152" t="s">
        <v>1547</v>
      </c>
      <c r="B1587" s="153">
        <v>39.710260440518702</v>
      </c>
      <c r="C1587" s="153">
        <v>115.715670037199</v>
      </c>
      <c r="D1587" s="153">
        <v>56.225000000000001</v>
      </c>
      <c r="E1587" s="153">
        <v>166.196</v>
      </c>
      <c r="F1587" s="153">
        <v>113.589</v>
      </c>
      <c r="G1587" s="153">
        <v>52.463000000000001</v>
      </c>
      <c r="H1587" s="153">
        <v>18.643000000000001</v>
      </c>
      <c r="I1587" s="153">
        <v>4.1849999999999996</v>
      </c>
      <c r="J1587" s="153">
        <v>0.23899999999999999</v>
      </c>
    </row>
    <row r="1588" spans="1:10" x14ac:dyDescent="0.25">
      <c r="A1588" s="152" t="s">
        <v>1548</v>
      </c>
      <c r="B1588" s="153">
        <v>28.3678056121365</v>
      </c>
      <c r="C1588" s="153">
        <v>122.78392288275199</v>
      </c>
      <c r="D1588" s="153">
        <v>70.09</v>
      </c>
      <c r="E1588" s="153">
        <v>172.58500000000001</v>
      </c>
      <c r="F1588" s="153">
        <v>113.39</v>
      </c>
      <c r="G1588" s="153">
        <v>49.747999999999998</v>
      </c>
      <c r="H1588" s="153">
        <v>16.603999999999999</v>
      </c>
      <c r="I1588" s="153">
        <v>3.58</v>
      </c>
      <c r="J1588" s="153">
        <v>0.183</v>
      </c>
    </row>
    <row r="1589" spans="1:10" x14ac:dyDescent="0.25">
      <c r="A1589" s="152" t="s">
        <v>1549</v>
      </c>
      <c r="B1589" s="153">
        <v>22.217833823593001</v>
      </c>
      <c r="C1589" s="153">
        <v>131.61656313026199</v>
      </c>
      <c r="D1589" s="153">
        <v>58.987000000000002</v>
      </c>
      <c r="E1589" s="153">
        <v>151.93199999999999</v>
      </c>
      <c r="F1589" s="153">
        <v>99.061000000000007</v>
      </c>
      <c r="G1589" s="153">
        <v>39.427999999999997</v>
      </c>
      <c r="H1589" s="153">
        <v>12.56</v>
      </c>
      <c r="I1589" s="153">
        <v>2.6040000000000001</v>
      </c>
      <c r="J1589" s="153">
        <v>0.128</v>
      </c>
    </row>
    <row r="1590" spans="1:10" x14ac:dyDescent="0.25">
      <c r="A1590" s="152" t="s">
        <v>1550</v>
      </c>
      <c r="B1590" s="153">
        <v>19.179985523006401</v>
      </c>
      <c r="C1590" s="153">
        <v>131.11495580036799</v>
      </c>
      <c r="D1590" s="153">
        <v>46.65</v>
      </c>
      <c r="E1590" s="153">
        <v>149.24199999999999</v>
      </c>
      <c r="F1590" s="153">
        <v>111.97799999999999</v>
      </c>
      <c r="G1590" s="153">
        <v>45.496000000000002</v>
      </c>
      <c r="H1590" s="153">
        <v>14.863</v>
      </c>
      <c r="I1590" s="153">
        <v>2.7759999999999998</v>
      </c>
      <c r="J1590" s="153">
        <v>0.115</v>
      </c>
    </row>
    <row r="1591" spans="1:10" x14ac:dyDescent="0.25">
      <c r="A1591" s="152" t="s">
        <v>1551</v>
      </c>
      <c r="B1591" s="153">
        <v>15.0776084860299</v>
      </c>
      <c r="C1591" s="153">
        <v>134.460937729493</v>
      </c>
      <c r="D1591" s="153">
        <v>36.530999999999999</v>
      </c>
      <c r="E1591" s="153">
        <v>129.74600000000001</v>
      </c>
      <c r="F1591" s="153">
        <v>112.111</v>
      </c>
      <c r="G1591" s="153">
        <v>49.395000000000003</v>
      </c>
      <c r="H1591" s="153">
        <v>16.856000000000002</v>
      </c>
      <c r="I1591" s="153">
        <v>3.2120000000000002</v>
      </c>
      <c r="J1591" s="153">
        <v>0.129</v>
      </c>
    </row>
    <row r="1592" spans="1:10" x14ac:dyDescent="0.25">
      <c r="A1592" s="152" t="s">
        <v>1552</v>
      </c>
      <c r="B1592" s="153">
        <v>11.293802083615001</v>
      </c>
      <c r="C1592" s="153">
        <v>121.614404983905</v>
      </c>
      <c r="D1592" s="153">
        <v>25.591000000000001</v>
      </c>
      <c r="E1592" s="153">
        <v>84.21</v>
      </c>
      <c r="F1592" s="153">
        <v>95.991</v>
      </c>
      <c r="G1592" s="153">
        <v>49.058</v>
      </c>
      <c r="H1592" s="153">
        <v>17.405999999999999</v>
      </c>
      <c r="I1592" s="153">
        <v>3.286</v>
      </c>
      <c r="J1592" s="153">
        <v>0.13800000000000001</v>
      </c>
    </row>
    <row r="1593" spans="1:10" x14ac:dyDescent="0.25">
      <c r="A1593" s="152" t="s">
        <v>1553</v>
      </c>
      <c r="B1593" s="153">
        <v>8.7325281442522904</v>
      </c>
      <c r="C1593" s="153">
        <v>110.114295241167</v>
      </c>
      <c r="D1593" s="153">
        <v>21.018000000000001</v>
      </c>
      <c r="E1593" s="153">
        <v>58.332999999999998</v>
      </c>
      <c r="F1593" s="153">
        <v>90.682000000000002</v>
      </c>
      <c r="G1593" s="153">
        <v>61.883000000000003</v>
      </c>
      <c r="H1593" s="153">
        <v>22.742999999999999</v>
      </c>
      <c r="I1593" s="153">
        <v>4.1929999999999996</v>
      </c>
      <c r="J1593" s="153">
        <v>0.14799999999999999</v>
      </c>
    </row>
    <row r="1594" spans="1:10" x14ac:dyDescent="0.25">
      <c r="A1594" s="152" t="s">
        <v>1554</v>
      </c>
      <c r="B1594" s="153">
        <v>6.6332021918910096</v>
      </c>
      <c r="C1594" s="153">
        <v>101.046857492813</v>
      </c>
      <c r="D1594" s="153">
        <v>19.573</v>
      </c>
      <c r="E1594" s="153">
        <v>46.427999999999997</v>
      </c>
      <c r="F1594" s="153">
        <v>85.397999999999996</v>
      </c>
      <c r="G1594" s="153">
        <v>77.971000000000004</v>
      </c>
      <c r="H1594" s="153">
        <v>30.666</v>
      </c>
      <c r="I1594" s="153">
        <v>5.5090000000000003</v>
      </c>
      <c r="J1594" s="153">
        <v>0.215</v>
      </c>
    </row>
    <row r="1595" spans="1:10" x14ac:dyDescent="0.25">
      <c r="A1595" s="152" t="s">
        <v>1555</v>
      </c>
      <c r="B1595" s="153">
        <v>5.5451554215949503</v>
      </c>
      <c r="C1595" s="153">
        <v>95.561656712592196</v>
      </c>
      <c r="D1595" s="153">
        <v>19.222999999999999</v>
      </c>
      <c r="E1595" s="153">
        <v>41.856999999999999</v>
      </c>
      <c r="F1595" s="153">
        <v>77.867000000000004</v>
      </c>
      <c r="G1595" s="153">
        <v>81.468999999999994</v>
      </c>
      <c r="H1595" s="153">
        <v>39.332999999999998</v>
      </c>
      <c r="I1595" s="153">
        <v>7.4489999999999998</v>
      </c>
      <c r="J1595" s="153">
        <v>0.26200000000000001</v>
      </c>
    </row>
    <row r="1596" spans="1:10" x14ac:dyDescent="0.25">
      <c r="A1596" s="152" t="s">
        <v>1556</v>
      </c>
      <c r="B1596" s="153">
        <v>5.0826720353776</v>
      </c>
      <c r="C1596" s="153">
        <v>90.847967526421101</v>
      </c>
      <c r="D1596" s="153">
        <v>16.696999999999999</v>
      </c>
      <c r="E1596" s="153">
        <v>29.928999999999998</v>
      </c>
      <c r="F1596" s="153">
        <v>65.825000000000003</v>
      </c>
      <c r="G1596" s="153">
        <v>97.792000000000002</v>
      </c>
      <c r="H1596" s="153">
        <v>58.329000000000001</v>
      </c>
      <c r="I1596" s="153">
        <v>11.599</v>
      </c>
      <c r="J1596" s="153">
        <v>0.26900000000000002</v>
      </c>
    </row>
    <row r="1597" spans="1:10" x14ac:dyDescent="0.25">
      <c r="A1597" s="152" t="s">
        <v>1557</v>
      </c>
      <c r="B1597" s="153">
        <v>4.7531602969226299</v>
      </c>
      <c r="C1597" s="153">
        <v>84.456209294370893</v>
      </c>
      <c r="D1597" s="153">
        <v>15.603</v>
      </c>
      <c r="E1597" s="153">
        <v>26.710999999999999</v>
      </c>
      <c r="F1597" s="153">
        <v>62.929000000000002</v>
      </c>
      <c r="G1597" s="153">
        <v>105.27200000000001</v>
      </c>
      <c r="H1597" s="153">
        <v>67.084000000000003</v>
      </c>
      <c r="I1597" s="153">
        <v>13.667</v>
      </c>
      <c r="J1597" s="153">
        <v>0.27400000000000002</v>
      </c>
    </row>
    <row r="1598" spans="1:10" x14ac:dyDescent="0.25">
      <c r="A1598" s="152" t="s">
        <v>1558</v>
      </c>
      <c r="B1598" s="153">
        <v>4.6506709915145104</v>
      </c>
      <c r="C1598" s="153">
        <v>79.021694035731997</v>
      </c>
      <c r="D1598" s="153">
        <v>14.462</v>
      </c>
      <c r="E1598" s="153">
        <v>24.521999999999998</v>
      </c>
      <c r="F1598" s="153">
        <v>61.247</v>
      </c>
      <c r="G1598" s="153">
        <v>111.05500000000001</v>
      </c>
      <c r="H1598" s="153">
        <v>73.727999999999994</v>
      </c>
      <c r="I1598" s="153">
        <v>15.366</v>
      </c>
      <c r="J1598" s="153">
        <v>0.28000000000000003</v>
      </c>
    </row>
    <row r="1599" spans="1:10" x14ac:dyDescent="0.25">
      <c r="A1599" s="152" t="s">
        <v>1559</v>
      </c>
      <c r="B1599" s="153">
        <v>4.5895945471377004</v>
      </c>
      <c r="C1599" s="153">
        <v>73.946209302007105</v>
      </c>
      <c r="D1599" s="153">
        <v>13.404999999999999</v>
      </c>
      <c r="E1599" s="153">
        <v>23.376000000000001</v>
      </c>
      <c r="F1599" s="153">
        <v>61.216000000000001</v>
      </c>
      <c r="G1599" s="153">
        <v>115.93600000000001</v>
      </c>
      <c r="H1599" s="153">
        <v>78.233999999999995</v>
      </c>
      <c r="I1599" s="153">
        <v>16.626000000000001</v>
      </c>
      <c r="J1599" s="153">
        <v>0.28699999999999998</v>
      </c>
    </row>
    <row r="1600" spans="1:10" x14ac:dyDescent="0.25">
      <c r="A1600" s="152" t="s">
        <v>1560</v>
      </c>
      <c r="B1600" s="153">
        <v>4.5062680125714802</v>
      </c>
      <c r="C1600" s="153">
        <v>68.686472205425005</v>
      </c>
      <c r="D1600" s="153">
        <v>12.936</v>
      </c>
      <c r="E1600" s="153">
        <v>23.079000000000001</v>
      </c>
      <c r="F1600" s="153">
        <v>62.655999999999999</v>
      </c>
      <c r="G1600" s="153">
        <v>119.676</v>
      </c>
      <c r="H1600" s="153">
        <v>80.14</v>
      </c>
      <c r="I1600" s="153">
        <v>17.273</v>
      </c>
      <c r="J1600" s="153">
        <v>0.3</v>
      </c>
    </row>
    <row r="1601" spans="1:10" x14ac:dyDescent="0.25">
      <c r="A1601" s="152" t="s">
        <v>1561</v>
      </c>
      <c r="B1601" s="153">
        <v>4.4726198948206202</v>
      </c>
      <c r="C1601" s="153">
        <v>63.889027962213099</v>
      </c>
      <c r="D1601" s="153">
        <v>12.278</v>
      </c>
      <c r="E1601" s="153">
        <v>23.602</v>
      </c>
      <c r="F1601" s="153">
        <v>64.075000000000003</v>
      </c>
      <c r="G1601" s="153">
        <v>122.38200000000001</v>
      </c>
      <c r="H1601" s="153">
        <v>81.953999999999994</v>
      </c>
      <c r="I1601" s="153">
        <v>17.663</v>
      </c>
      <c r="J1601" s="153">
        <v>0.30599999999999999</v>
      </c>
    </row>
    <row r="1602" spans="1:10" x14ac:dyDescent="0.25">
      <c r="A1602" s="152" t="s">
        <v>1562</v>
      </c>
      <c r="B1602" s="153">
        <v>4.4577664161586901</v>
      </c>
      <c r="C1602" s="153">
        <v>59.290325303976601</v>
      </c>
      <c r="D1602" s="153">
        <v>12.117000000000001</v>
      </c>
      <c r="E1602" s="153">
        <v>24.004999999999999</v>
      </c>
      <c r="F1602" s="153">
        <v>65.168999999999997</v>
      </c>
      <c r="G1602" s="153">
        <v>124.474</v>
      </c>
      <c r="H1602" s="153">
        <v>83.355999999999995</v>
      </c>
      <c r="I1602" s="153">
        <v>17.965</v>
      </c>
      <c r="J1602" s="153">
        <v>0.314</v>
      </c>
    </row>
    <row r="1603" spans="1:10" x14ac:dyDescent="0.25">
      <c r="A1603" s="152" t="s">
        <v>1563</v>
      </c>
      <c r="B1603" s="153">
        <v>26.732133809051899</v>
      </c>
      <c r="C1603" s="153">
        <v>117.264163442635</v>
      </c>
      <c r="D1603" s="153">
        <v>68.86</v>
      </c>
      <c r="E1603" s="153">
        <v>212.76599999999999</v>
      </c>
      <c r="F1603" s="153">
        <v>193.58500000000001</v>
      </c>
      <c r="G1603" s="153">
        <v>153.47</v>
      </c>
      <c r="H1603" s="153">
        <v>102.069</v>
      </c>
      <c r="I1603" s="153">
        <v>38.238</v>
      </c>
      <c r="J1603" s="153">
        <v>3.492</v>
      </c>
    </row>
    <row r="1604" spans="1:10" x14ac:dyDescent="0.25">
      <c r="A1604" s="152" t="s">
        <v>1564</v>
      </c>
      <c r="B1604" s="153">
        <v>22.4424174237061</v>
      </c>
      <c r="C1604" s="153">
        <v>101.854230676212</v>
      </c>
      <c r="D1604" s="153">
        <v>84.557000000000002</v>
      </c>
      <c r="E1604" s="153">
        <v>237.90700000000001</v>
      </c>
      <c r="F1604" s="153">
        <v>209.16</v>
      </c>
      <c r="G1604" s="153">
        <v>155.32400000000001</v>
      </c>
      <c r="H1604" s="153">
        <v>103.13</v>
      </c>
      <c r="I1604" s="153">
        <v>39.929000000000002</v>
      </c>
      <c r="J1604" s="153">
        <v>3.2330000000000001</v>
      </c>
    </row>
    <row r="1605" spans="1:10" x14ac:dyDescent="0.25">
      <c r="A1605" s="152" t="s">
        <v>1565</v>
      </c>
      <c r="B1605" s="153">
        <v>21.2798653092938</v>
      </c>
      <c r="C1605" s="153">
        <v>95.594778468036907</v>
      </c>
      <c r="D1605" s="153">
        <v>83.790999999999997</v>
      </c>
      <c r="E1605" s="153">
        <v>228.571</v>
      </c>
      <c r="F1605" s="153">
        <v>195.75700000000001</v>
      </c>
      <c r="G1605" s="153">
        <v>146.25299999999999</v>
      </c>
      <c r="H1605" s="153">
        <v>93.48</v>
      </c>
      <c r="I1605" s="153">
        <v>37.130000000000003</v>
      </c>
      <c r="J1605" s="153">
        <v>2.6779999999999999</v>
      </c>
    </row>
    <row r="1606" spans="1:10" x14ac:dyDescent="0.25">
      <c r="A1606" s="152" t="s">
        <v>1566</v>
      </c>
      <c r="B1606" s="153">
        <v>17.120097779223201</v>
      </c>
      <c r="C1606" s="153">
        <v>99.203697296041696</v>
      </c>
      <c r="D1606" s="153">
        <v>82.822999999999993</v>
      </c>
      <c r="E1606" s="153">
        <v>191.042</v>
      </c>
      <c r="F1606" s="153">
        <v>156.464</v>
      </c>
      <c r="G1606" s="153">
        <v>113.571</v>
      </c>
      <c r="H1606" s="153">
        <v>73.841999999999999</v>
      </c>
      <c r="I1606" s="153">
        <v>27.241</v>
      </c>
      <c r="J1606" s="153">
        <v>2.077</v>
      </c>
    </row>
    <row r="1607" spans="1:10" x14ac:dyDescent="0.25">
      <c r="A1607" s="152" t="s">
        <v>1567</v>
      </c>
      <c r="B1607" s="153">
        <v>14.675054373871699</v>
      </c>
      <c r="C1607" s="153">
        <v>95.464816645755207</v>
      </c>
      <c r="D1607" s="153">
        <v>70.561999999999998</v>
      </c>
      <c r="E1607" s="153">
        <v>177.678</v>
      </c>
      <c r="F1607" s="153">
        <v>151.91200000000001</v>
      </c>
      <c r="G1607" s="153">
        <v>101.249</v>
      </c>
      <c r="H1607" s="153">
        <v>54.317999999999998</v>
      </c>
      <c r="I1607" s="153">
        <v>16.891999999999999</v>
      </c>
      <c r="J1607" s="153">
        <v>0.96899999999999997</v>
      </c>
    </row>
    <row r="1608" spans="1:10" x14ac:dyDescent="0.25">
      <c r="A1608" s="152" t="s">
        <v>1568</v>
      </c>
      <c r="B1608" s="153">
        <v>12.2955904112704</v>
      </c>
      <c r="C1608" s="153">
        <v>79.4273033329047</v>
      </c>
      <c r="D1608" s="153">
        <v>58.018000000000001</v>
      </c>
      <c r="E1608" s="153">
        <v>149.06899999999999</v>
      </c>
      <c r="F1608" s="153">
        <v>137.59100000000001</v>
      </c>
      <c r="G1608" s="153">
        <v>90.16</v>
      </c>
      <c r="H1608" s="153">
        <v>43.002000000000002</v>
      </c>
      <c r="I1608" s="153">
        <v>10.851000000000001</v>
      </c>
      <c r="J1608" s="153">
        <v>0.749</v>
      </c>
    </row>
    <row r="1609" spans="1:10" x14ac:dyDescent="0.25">
      <c r="A1609" s="152" t="s">
        <v>1569</v>
      </c>
      <c r="B1609" s="153">
        <v>7.7734156584937697</v>
      </c>
      <c r="C1609" s="153">
        <v>67.089355039212094</v>
      </c>
      <c r="D1609" s="153">
        <v>43.918999999999997</v>
      </c>
      <c r="E1609" s="153">
        <v>133.32400000000001</v>
      </c>
      <c r="F1609" s="153">
        <v>130.87100000000001</v>
      </c>
      <c r="G1609" s="153">
        <v>88.804000000000002</v>
      </c>
      <c r="H1609" s="153">
        <v>39.451000000000001</v>
      </c>
      <c r="I1609" s="153">
        <v>8.4109999999999996</v>
      </c>
      <c r="J1609" s="153">
        <v>0.24</v>
      </c>
    </row>
    <row r="1610" spans="1:10" x14ac:dyDescent="0.25">
      <c r="A1610" s="152" t="s">
        <v>1570</v>
      </c>
      <c r="B1610" s="153">
        <v>6.8524744382809599</v>
      </c>
      <c r="C1610" s="153">
        <v>66.667937378573598</v>
      </c>
      <c r="D1610" s="153">
        <v>30.911999999999999</v>
      </c>
      <c r="E1610" s="153">
        <v>114.77200000000001</v>
      </c>
      <c r="F1610" s="153">
        <v>133.154</v>
      </c>
      <c r="G1610" s="153">
        <v>96.242000000000004</v>
      </c>
      <c r="H1610" s="153">
        <v>41.030999999999999</v>
      </c>
      <c r="I1610" s="153">
        <v>7.5590000000000002</v>
      </c>
      <c r="J1610" s="153">
        <v>0.25</v>
      </c>
    </row>
    <row r="1611" spans="1:10" x14ac:dyDescent="0.25">
      <c r="A1611" s="152" t="s">
        <v>1571</v>
      </c>
      <c r="B1611" s="153">
        <v>5.89323164102262</v>
      </c>
      <c r="C1611" s="153">
        <v>67.925405700071096</v>
      </c>
      <c r="D1611" s="153">
        <v>25.501000000000001</v>
      </c>
      <c r="E1611" s="153">
        <v>102.901</v>
      </c>
      <c r="F1611" s="153">
        <v>139.30699999999999</v>
      </c>
      <c r="G1611" s="153">
        <v>108.47</v>
      </c>
      <c r="H1611" s="153">
        <v>52.03</v>
      </c>
      <c r="I1611" s="153">
        <v>9.7710000000000008</v>
      </c>
      <c r="J1611" s="153">
        <v>0.18</v>
      </c>
    </row>
    <row r="1612" spans="1:10" x14ac:dyDescent="0.25">
      <c r="A1612" s="152" t="s">
        <v>1572</v>
      </c>
      <c r="B1612" s="153">
        <v>5.2246344206168196</v>
      </c>
      <c r="C1612" s="153">
        <v>61.2787245464935</v>
      </c>
      <c r="D1612" s="153">
        <v>23.518999999999998</v>
      </c>
      <c r="E1612" s="153">
        <v>90.710999999999999</v>
      </c>
      <c r="F1612" s="153">
        <v>128.91999999999999</v>
      </c>
      <c r="G1612" s="153">
        <v>107.02200000000001</v>
      </c>
      <c r="H1612" s="153">
        <v>51.539000000000001</v>
      </c>
      <c r="I1612" s="153">
        <v>9.2189999999999994</v>
      </c>
      <c r="J1612" s="153">
        <v>0.23</v>
      </c>
    </row>
    <row r="1613" spans="1:10" x14ac:dyDescent="0.25">
      <c r="A1613" s="152" t="s">
        <v>1573</v>
      </c>
      <c r="B1613" s="153">
        <v>3.3706557990297301</v>
      </c>
      <c r="C1613" s="153">
        <v>53.544525087402</v>
      </c>
      <c r="D1613" s="153">
        <v>17.248999999999999</v>
      </c>
      <c r="E1613" s="153">
        <v>78.269000000000005</v>
      </c>
      <c r="F1613" s="153">
        <v>127.827</v>
      </c>
      <c r="G1613" s="153">
        <v>110.738</v>
      </c>
      <c r="H1613" s="153">
        <v>53.56</v>
      </c>
      <c r="I1613" s="153">
        <v>10.657999999999999</v>
      </c>
      <c r="J1613" s="153">
        <v>0.41899999999999998</v>
      </c>
    </row>
    <row r="1614" spans="1:10" x14ac:dyDescent="0.25">
      <c r="A1614" s="152" t="s">
        <v>1574</v>
      </c>
      <c r="B1614" s="153">
        <v>2.9194813055551898</v>
      </c>
      <c r="C1614" s="153">
        <v>45.203242206281999</v>
      </c>
      <c r="D1614" s="153">
        <v>14.3</v>
      </c>
      <c r="E1614" s="153">
        <v>77.021000000000001</v>
      </c>
      <c r="F1614" s="153">
        <v>134.19900000000001</v>
      </c>
      <c r="G1614" s="153">
        <v>122.66800000000001</v>
      </c>
      <c r="H1614" s="153">
        <v>64.668999999999997</v>
      </c>
      <c r="I1614" s="153">
        <v>12.561</v>
      </c>
      <c r="J1614" s="153">
        <v>0.68200000000000005</v>
      </c>
    </row>
    <row r="1615" spans="1:10" x14ac:dyDescent="0.25">
      <c r="A1615" s="152" t="s">
        <v>1575</v>
      </c>
      <c r="B1615" s="153">
        <v>2.64123751786649</v>
      </c>
      <c r="C1615" s="153">
        <v>38.350192714094703</v>
      </c>
      <c r="D1615" s="153">
        <v>8.1340000000000003</v>
      </c>
      <c r="E1615" s="153">
        <v>58.298999999999999</v>
      </c>
      <c r="F1615" s="153">
        <v>120.544</v>
      </c>
      <c r="G1615" s="153">
        <v>126.026</v>
      </c>
      <c r="H1615" s="153">
        <v>65.016000000000005</v>
      </c>
      <c r="I1615" s="153">
        <v>13.616</v>
      </c>
      <c r="J1615" s="153">
        <v>0.76500000000000001</v>
      </c>
    </row>
    <row r="1616" spans="1:10" x14ac:dyDescent="0.25">
      <c r="A1616" s="152" t="s">
        <v>1576</v>
      </c>
      <c r="B1616" s="153">
        <v>2.2695981955645999</v>
      </c>
      <c r="C1616" s="153">
        <v>35.6893672806955</v>
      </c>
      <c r="D1616" s="153">
        <v>3.9990000000000001</v>
      </c>
      <c r="E1616" s="153">
        <v>42.552</v>
      </c>
      <c r="F1616" s="153">
        <v>109.482</v>
      </c>
      <c r="G1616" s="153">
        <v>133.995</v>
      </c>
      <c r="H1616" s="153">
        <v>72.994</v>
      </c>
      <c r="I1616" s="153">
        <v>16.016999999999999</v>
      </c>
      <c r="J1616" s="153">
        <v>1.121</v>
      </c>
    </row>
    <row r="1617" spans="1:10" x14ac:dyDescent="0.25">
      <c r="A1617" s="152" t="s">
        <v>1577</v>
      </c>
      <c r="B1617" s="153">
        <v>2.0648091927566399</v>
      </c>
      <c r="C1617" s="153">
        <v>33.484814486334898</v>
      </c>
      <c r="D1617" s="153">
        <v>2.9910000000000001</v>
      </c>
      <c r="E1617" s="153">
        <v>36.914999999999999</v>
      </c>
      <c r="F1617" s="153">
        <v>103.881</v>
      </c>
      <c r="G1617" s="153">
        <v>134.90199999999999</v>
      </c>
      <c r="H1617" s="153">
        <v>74.914000000000001</v>
      </c>
      <c r="I1617" s="153">
        <v>16.715</v>
      </c>
      <c r="J1617" s="153">
        <v>1.282</v>
      </c>
    </row>
    <row r="1618" spans="1:10" x14ac:dyDescent="0.25">
      <c r="A1618" s="152" t="s">
        <v>1578</v>
      </c>
      <c r="B1618" s="153">
        <v>1.8889862434589</v>
      </c>
      <c r="C1618" s="153">
        <v>31.323543751421401</v>
      </c>
      <c r="D1618" s="153">
        <v>2.3719999999999999</v>
      </c>
      <c r="E1618" s="153">
        <v>32.853000000000002</v>
      </c>
      <c r="F1618" s="153">
        <v>99.67</v>
      </c>
      <c r="G1618" s="153">
        <v>135.61199999999999</v>
      </c>
      <c r="H1618" s="153">
        <v>76.356999999999999</v>
      </c>
      <c r="I1618" s="153">
        <v>17.238</v>
      </c>
      <c r="J1618" s="153">
        <v>1.4179999999999999</v>
      </c>
    </row>
    <row r="1619" spans="1:10" x14ac:dyDescent="0.25">
      <c r="A1619" s="152" t="s">
        <v>1579</v>
      </c>
      <c r="B1619" s="153">
        <v>1.7460336355461501</v>
      </c>
      <c r="C1619" s="153">
        <v>29.3281969669567</v>
      </c>
      <c r="D1619" s="153">
        <v>1.9930000000000001</v>
      </c>
      <c r="E1619" s="153">
        <v>29.981000000000002</v>
      </c>
      <c r="F1619" s="153">
        <v>96.635999999999996</v>
      </c>
      <c r="G1619" s="153">
        <v>136.054</v>
      </c>
      <c r="H1619" s="153">
        <v>77.257000000000005</v>
      </c>
      <c r="I1619" s="153">
        <v>17.559000000000001</v>
      </c>
      <c r="J1619" s="153">
        <v>1.52</v>
      </c>
    </row>
    <row r="1620" spans="1:10" x14ac:dyDescent="0.25">
      <c r="A1620" s="152" t="s">
        <v>1580</v>
      </c>
      <c r="B1620" s="153">
        <v>1.6090445331424801</v>
      </c>
      <c r="C1620" s="153">
        <v>27.285398397070999</v>
      </c>
      <c r="D1620" s="153">
        <v>1.778</v>
      </c>
      <c r="E1620" s="153">
        <v>28.125</v>
      </c>
      <c r="F1620" s="153">
        <v>94.86</v>
      </c>
      <c r="G1620" s="153">
        <v>136.55699999999999</v>
      </c>
      <c r="H1620" s="153">
        <v>77.772000000000006</v>
      </c>
      <c r="I1620" s="153">
        <v>17.707999999999998</v>
      </c>
      <c r="J1620" s="153">
        <v>1.58</v>
      </c>
    </row>
    <row r="1621" spans="1:10" x14ac:dyDescent="0.25">
      <c r="A1621" s="152" t="s">
        <v>1581</v>
      </c>
      <c r="B1621" s="153">
        <v>1.49850240143345</v>
      </c>
      <c r="C1621" s="153">
        <v>25.4386209293436</v>
      </c>
      <c r="D1621" s="153">
        <v>1.6759999999999999</v>
      </c>
      <c r="E1621" s="153">
        <v>27.067</v>
      </c>
      <c r="F1621" s="153">
        <v>94.08</v>
      </c>
      <c r="G1621" s="153">
        <v>136.87200000000001</v>
      </c>
      <c r="H1621" s="153">
        <v>77.748000000000005</v>
      </c>
      <c r="I1621" s="153">
        <v>17.63</v>
      </c>
      <c r="J1621" s="153">
        <v>1.587</v>
      </c>
    </row>
    <row r="1622" spans="1:10" x14ac:dyDescent="0.25">
      <c r="A1622" s="152" t="s">
        <v>1582</v>
      </c>
      <c r="B1622" s="153">
        <v>1.4012625878493401</v>
      </c>
      <c r="C1622" s="153">
        <v>23.680401464194301</v>
      </c>
      <c r="D1622" s="153">
        <v>1.677</v>
      </c>
      <c r="E1622" s="153">
        <v>26.736000000000001</v>
      </c>
      <c r="F1622" s="153">
        <v>94.278999999999996</v>
      </c>
      <c r="G1622" s="153">
        <v>137.13</v>
      </c>
      <c r="H1622" s="153">
        <v>77.244</v>
      </c>
      <c r="I1622" s="153">
        <v>17.349</v>
      </c>
      <c r="J1622" s="153">
        <v>1.5449999999999999</v>
      </c>
    </row>
    <row r="1623" spans="1:10" x14ac:dyDescent="0.25">
      <c r="A1623" s="152" t="s">
        <v>1583</v>
      </c>
      <c r="B1623" s="153">
        <v>278.70437949729802</v>
      </c>
      <c r="C1623" s="153">
        <v>579.69575954728202</v>
      </c>
      <c r="D1623" s="153">
        <v>103.539</v>
      </c>
      <c r="E1623" s="153">
        <v>257.08699999999999</v>
      </c>
      <c r="F1623" s="153">
        <v>293.06</v>
      </c>
      <c r="G1623" s="153">
        <v>245.459</v>
      </c>
      <c r="H1623" s="153">
        <v>169.88800000000001</v>
      </c>
      <c r="I1623" s="153">
        <v>83.114999999999995</v>
      </c>
      <c r="J1623" s="153">
        <v>28.452000000000002</v>
      </c>
    </row>
    <row r="1624" spans="1:10" x14ac:dyDescent="0.25">
      <c r="A1624" s="152" t="s">
        <v>1584</v>
      </c>
      <c r="B1624" s="153">
        <v>255.49512976824201</v>
      </c>
      <c r="C1624" s="153">
        <v>535.02739910975095</v>
      </c>
      <c r="D1624" s="153">
        <v>103.416</v>
      </c>
      <c r="E1624" s="153">
        <v>256.78199999999998</v>
      </c>
      <c r="F1624" s="153">
        <v>292.71300000000002</v>
      </c>
      <c r="G1624" s="153">
        <v>245.16800000000001</v>
      </c>
      <c r="H1624" s="153">
        <v>169.68700000000001</v>
      </c>
      <c r="I1624" s="153">
        <v>83.015000000000001</v>
      </c>
      <c r="J1624" s="153">
        <v>28.419</v>
      </c>
    </row>
    <row r="1625" spans="1:10" x14ac:dyDescent="0.25">
      <c r="A1625" s="152" t="s">
        <v>1585</v>
      </c>
      <c r="B1625" s="153">
        <v>236.18544976348599</v>
      </c>
      <c r="C1625" s="153">
        <v>481.582605945502</v>
      </c>
      <c r="D1625" s="153">
        <v>104.286</v>
      </c>
      <c r="E1625" s="153">
        <v>258.92500000000001</v>
      </c>
      <c r="F1625" s="153">
        <v>286.952</v>
      </c>
      <c r="G1625" s="153">
        <v>246.483</v>
      </c>
      <c r="H1625" s="153">
        <v>171.10900000000001</v>
      </c>
      <c r="I1625" s="153">
        <v>83.703999999999994</v>
      </c>
      <c r="J1625" s="153">
        <v>26.661000000000001</v>
      </c>
    </row>
    <row r="1626" spans="1:10" x14ac:dyDescent="0.25">
      <c r="A1626" s="152" t="s">
        <v>1586</v>
      </c>
      <c r="B1626" s="153">
        <v>219.72275506772601</v>
      </c>
      <c r="C1626" s="153">
        <v>413.44017681647802</v>
      </c>
      <c r="D1626" s="153">
        <v>106.783</v>
      </c>
      <c r="E1626" s="153">
        <v>265.13299999999998</v>
      </c>
      <c r="F1626" s="153">
        <v>277.41500000000002</v>
      </c>
      <c r="G1626" s="153">
        <v>232.56800000000001</v>
      </c>
      <c r="H1626" s="153">
        <v>161.017</v>
      </c>
      <c r="I1626" s="153">
        <v>78.156000000000006</v>
      </c>
      <c r="J1626" s="153">
        <v>23.568000000000001</v>
      </c>
    </row>
    <row r="1627" spans="1:10" x14ac:dyDescent="0.25">
      <c r="A1627" s="152" t="s">
        <v>1587</v>
      </c>
      <c r="B1627" s="153">
        <v>202.070886239532</v>
      </c>
      <c r="C1627" s="153">
        <v>343.92966762858498</v>
      </c>
      <c r="D1627" s="153">
        <v>109.379</v>
      </c>
      <c r="E1627" s="153">
        <v>271.56299999999999</v>
      </c>
      <c r="F1627" s="153">
        <v>268.06900000000002</v>
      </c>
      <c r="G1627" s="153">
        <v>210.96600000000001</v>
      </c>
      <c r="H1627" s="153">
        <v>138.08699999999999</v>
      </c>
      <c r="I1627" s="153">
        <v>63.497999999999998</v>
      </c>
      <c r="J1627" s="153">
        <v>20.538</v>
      </c>
    </row>
    <row r="1628" spans="1:10" x14ac:dyDescent="0.25">
      <c r="A1628" s="152" t="s">
        <v>1588</v>
      </c>
      <c r="B1628" s="153">
        <v>178.006941992756</v>
      </c>
      <c r="C1628" s="153">
        <v>291.61971344041899</v>
      </c>
      <c r="D1628" s="153">
        <v>108.343</v>
      </c>
      <c r="E1628" s="153">
        <v>268.99299999999999</v>
      </c>
      <c r="F1628" s="153">
        <v>251.19300000000001</v>
      </c>
      <c r="G1628" s="153">
        <v>185.02600000000001</v>
      </c>
      <c r="H1628" s="153">
        <v>114.443</v>
      </c>
      <c r="I1628" s="153">
        <v>50.575000000000003</v>
      </c>
      <c r="J1628" s="153">
        <v>16.407</v>
      </c>
    </row>
    <row r="1629" spans="1:10" x14ac:dyDescent="0.25">
      <c r="A1629" s="152" t="s">
        <v>1589</v>
      </c>
      <c r="B1629" s="153">
        <v>153.35513236350999</v>
      </c>
      <c r="C1629" s="153">
        <v>267.05272338826302</v>
      </c>
      <c r="D1629" s="153">
        <v>109.459</v>
      </c>
      <c r="E1629" s="153">
        <v>271.76600000000002</v>
      </c>
      <c r="F1629" s="153">
        <v>239.37299999999999</v>
      </c>
      <c r="G1629" s="153">
        <v>163.94499999999999</v>
      </c>
      <c r="H1629" s="153">
        <v>95.777000000000001</v>
      </c>
      <c r="I1629" s="153">
        <v>42.161999999999999</v>
      </c>
      <c r="J1629" s="153">
        <v>14.038</v>
      </c>
    </row>
    <row r="1630" spans="1:10" x14ac:dyDescent="0.25">
      <c r="A1630" s="152" t="s">
        <v>1590</v>
      </c>
      <c r="B1630" s="153">
        <v>133.36486744094501</v>
      </c>
      <c r="C1630" s="153">
        <v>253.88784130617</v>
      </c>
      <c r="D1630" s="153">
        <v>106.033</v>
      </c>
      <c r="E1630" s="153">
        <v>266.077</v>
      </c>
      <c r="F1630" s="153">
        <v>219.30099999999999</v>
      </c>
      <c r="G1630" s="153">
        <v>139.202</v>
      </c>
      <c r="H1630" s="153">
        <v>77.352000000000004</v>
      </c>
      <c r="I1630" s="153">
        <v>33.877000000000002</v>
      </c>
      <c r="J1630" s="153">
        <v>11.278</v>
      </c>
    </row>
    <row r="1631" spans="1:10" x14ac:dyDescent="0.25">
      <c r="A1631" s="152" t="s">
        <v>1591</v>
      </c>
      <c r="B1631" s="153">
        <v>115.556979597981</v>
      </c>
      <c r="C1631" s="153">
        <v>226.04686580407301</v>
      </c>
      <c r="D1631" s="153">
        <v>94</v>
      </c>
      <c r="E1631" s="153">
        <v>254.167</v>
      </c>
      <c r="F1631" s="153">
        <v>200.47900000000001</v>
      </c>
      <c r="G1631" s="153">
        <v>119.43300000000001</v>
      </c>
      <c r="H1631" s="153">
        <v>63.177999999999997</v>
      </c>
      <c r="I1631" s="153">
        <v>27.042999999999999</v>
      </c>
      <c r="J1631" s="153">
        <v>8.24</v>
      </c>
    </row>
    <row r="1632" spans="1:10" x14ac:dyDescent="0.25">
      <c r="A1632" s="152" t="s">
        <v>1592</v>
      </c>
      <c r="B1632" s="153">
        <v>98.426775211586403</v>
      </c>
      <c r="C1632" s="153">
        <v>201.42910629161199</v>
      </c>
      <c r="D1632" s="153">
        <v>76.837999999999994</v>
      </c>
      <c r="E1632" s="153">
        <v>240.82400000000001</v>
      </c>
      <c r="F1632" s="153">
        <v>188.798</v>
      </c>
      <c r="G1632" s="153">
        <v>106.568</v>
      </c>
      <c r="H1632" s="153">
        <v>53.837000000000003</v>
      </c>
      <c r="I1632" s="153">
        <v>22.75</v>
      </c>
      <c r="J1632" s="153">
        <v>6.9450000000000003</v>
      </c>
    </row>
    <row r="1633" spans="1:10" x14ac:dyDescent="0.25">
      <c r="A1633" s="152" t="s">
        <v>1593</v>
      </c>
      <c r="B1633" s="153">
        <v>81.044733955813697</v>
      </c>
      <c r="C1633" s="153">
        <v>187.63134879200001</v>
      </c>
      <c r="D1633" s="153">
        <v>60.204999999999998</v>
      </c>
      <c r="E1633" s="153">
        <v>227.24</v>
      </c>
      <c r="F1633" s="153">
        <v>177.58199999999999</v>
      </c>
      <c r="G1633" s="153">
        <v>93.738</v>
      </c>
      <c r="H1633" s="153">
        <v>44.752000000000002</v>
      </c>
      <c r="I1633" s="153">
        <v>18.356000000000002</v>
      </c>
      <c r="J1633" s="153">
        <v>6.3070000000000004</v>
      </c>
    </row>
    <row r="1634" spans="1:10" x14ac:dyDescent="0.25">
      <c r="A1634" s="152" t="s">
        <v>1594</v>
      </c>
      <c r="B1634" s="153">
        <v>65.666062556862897</v>
      </c>
      <c r="C1634" s="153">
        <v>172.434956659969</v>
      </c>
      <c r="D1634" s="153">
        <v>44.588999999999999</v>
      </c>
      <c r="E1634" s="153">
        <v>214.40700000000001</v>
      </c>
      <c r="F1634" s="153">
        <v>167.20500000000001</v>
      </c>
      <c r="G1634" s="153">
        <v>80.509</v>
      </c>
      <c r="H1634" s="153">
        <v>34.576999999999998</v>
      </c>
      <c r="I1634" s="153">
        <v>13.234</v>
      </c>
      <c r="J1634" s="153">
        <v>4.7990000000000004</v>
      </c>
    </row>
    <row r="1635" spans="1:10" x14ac:dyDescent="0.25">
      <c r="A1635" s="152" t="s">
        <v>1595</v>
      </c>
      <c r="B1635" s="153">
        <v>52.6472905060781</v>
      </c>
      <c r="C1635" s="153">
        <v>150.51229323952899</v>
      </c>
      <c r="D1635" s="153">
        <v>30.439</v>
      </c>
      <c r="E1635" s="153">
        <v>198.982</v>
      </c>
      <c r="F1635" s="153">
        <v>159.453</v>
      </c>
      <c r="G1635" s="153">
        <v>69.257999999999996</v>
      </c>
      <c r="H1635" s="153">
        <v>26.074999999999999</v>
      </c>
      <c r="I1635" s="153">
        <v>8.8510000000000009</v>
      </c>
      <c r="J1635" s="153">
        <v>2.8420000000000001</v>
      </c>
    </row>
    <row r="1636" spans="1:10" x14ac:dyDescent="0.25">
      <c r="A1636" s="152" t="s">
        <v>1596</v>
      </c>
      <c r="B1636" s="153">
        <v>43.366351841697998</v>
      </c>
      <c r="C1636" s="153">
        <v>135.54796734053301</v>
      </c>
      <c r="D1636" s="153">
        <v>18.527999999999999</v>
      </c>
      <c r="E1636" s="153">
        <v>198.77600000000001</v>
      </c>
      <c r="F1636" s="153">
        <v>164.476</v>
      </c>
      <c r="G1636" s="153">
        <v>61.314</v>
      </c>
      <c r="H1636" s="153">
        <v>18.654</v>
      </c>
      <c r="I1636" s="153">
        <v>5.2759999999999998</v>
      </c>
      <c r="J1636" s="153">
        <v>1.556</v>
      </c>
    </row>
    <row r="1637" spans="1:10" x14ac:dyDescent="0.25">
      <c r="A1637" s="152" t="s">
        <v>1597</v>
      </c>
      <c r="B1637" s="153">
        <v>35.552167457731201</v>
      </c>
      <c r="C1637" s="153">
        <v>122.535495114374</v>
      </c>
      <c r="D1637" s="153">
        <v>14.537000000000001</v>
      </c>
      <c r="E1637" s="153">
        <v>191.166</v>
      </c>
      <c r="F1637" s="153">
        <v>161.685</v>
      </c>
      <c r="G1637" s="153">
        <v>57.43</v>
      </c>
      <c r="H1637" s="153">
        <v>16.032</v>
      </c>
      <c r="I1637" s="153">
        <v>4.181</v>
      </c>
      <c r="J1637" s="153">
        <v>1.169</v>
      </c>
    </row>
    <row r="1638" spans="1:10" x14ac:dyDescent="0.25">
      <c r="A1638" s="152" t="s">
        <v>1598</v>
      </c>
      <c r="B1638" s="153">
        <v>29.329976928903601</v>
      </c>
      <c r="C1638" s="153">
        <v>111.095102851288</v>
      </c>
      <c r="D1638" s="153">
        <v>11.706</v>
      </c>
      <c r="E1638" s="153">
        <v>183.06299999999999</v>
      </c>
      <c r="F1638" s="153">
        <v>158.91399999999999</v>
      </c>
      <c r="G1638" s="153">
        <v>54.795999999999999</v>
      </c>
      <c r="H1638" s="153">
        <v>14.228999999999999</v>
      </c>
      <c r="I1638" s="153">
        <v>3.4470000000000001</v>
      </c>
      <c r="J1638" s="153">
        <v>0.90500000000000003</v>
      </c>
    </row>
    <row r="1639" spans="1:10" x14ac:dyDescent="0.25">
      <c r="A1639" s="152" t="s">
        <v>1599</v>
      </c>
      <c r="B1639" s="153">
        <v>24.1498940494191</v>
      </c>
      <c r="C1639" s="153">
        <v>100.516296354102</v>
      </c>
      <c r="D1639" s="153">
        <v>9.7040000000000006</v>
      </c>
      <c r="E1639" s="153">
        <v>174.95500000000001</v>
      </c>
      <c r="F1639" s="153">
        <v>156.548</v>
      </c>
      <c r="G1639" s="153">
        <v>53.375</v>
      </c>
      <c r="H1639" s="153">
        <v>13.077</v>
      </c>
      <c r="I1639" s="153">
        <v>2.9569999999999999</v>
      </c>
      <c r="J1639" s="153">
        <v>0.72399999999999998</v>
      </c>
    </row>
    <row r="1640" spans="1:10" x14ac:dyDescent="0.25">
      <c r="A1640" s="152" t="s">
        <v>1600</v>
      </c>
      <c r="B1640" s="153">
        <v>20.155411510691401</v>
      </c>
      <c r="C1640" s="153">
        <v>93.049944522099295</v>
      </c>
      <c r="D1640" s="153">
        <v>8.2629999999999999</v>
      </c>
      <c r="E1640" s="153">
        <v>166.572</v>
      </c>
      <c r="F1640" s="153">
        <v>154.35400000000001</v>
      </c>
      <c r="G1640" s="153">
        <v>52.991999999999997</v>
      </c>
      <c r="H1640" s="153">
        <v>12.425000000000001</v>
      </c>
      <c r="I1640" s="153">
        <v>2.637</v>
      </c>
      <c r="J1640" s="153">
        <v>0.59699999999999998</v>
      </c>
    </row>
    <row r="1641" spans="1:10" x14ac:dyDescent="0.25">
      <c r="A1641" s="152" t="s">
        <v>1601</v>
      </c>
      <c r="B1641" s="153">
        <v>17.1282266680163</v>
      </c>
      <c r="C1641" s="153">
        <v>86.489904764656103</v>
      </c>
      <c r="D1641" s="153">
        <v>7.2460000000000004</v>
      </c>
      <c r="E1641" s="153">
        <v>158.34299999999999</v>
      </c>
      <c r="F1641" s="153">
        <v>152.755</v>
      </c>
      <c r="G1641" s="153">
        <v>53.743000000000002</v>
      </c>
      <c r="H1641" s="153">
        <v>12.23</v>
      </c>
      <c r="I1641" s="153">
        <v>2.452</v>
      </c>
      <c r="J1641" s="153">
        <v>0.51100000000000001</v>
      </c>
    </row>
    <row r="1642" spans="1:10" x14ac:dyDescent="0.25">
      <c r="A1642" s="152" t="s">
        <v>1602</v>
      </c>
      <c r="B1642" s="153">
        <v>14.6362061996657</v>
      </c>
      <c r="C1642" s="153">
        <v>80.280568355810502</v>
      </c>
      <c r="D1642" s="153">
        <v>6.53</v>
      </c>
      <c r="E1642" s="153">
        <v>149.79300000000001</v>
      </c>
      <c r="F1642" s="153">
        <v>151.29900000000001</v>
      </c>
      <c r="G1642" s="153">
        <v>55.485999999999997</v>
      </c>
      <c r="H1642" s="153">
        <v>12.436999999999999</v>
      </c>
      <c r="I1642" s="153">
        <v>2.3690000000000002</v>
      </c>
      <c r="J1642" s="153">
        <v>0.44600000000000001</v>
      </c>
    </row>
    <row r="1643" spans="1:10" x14ac:dyDescent="0.25">
      <c r="A1643" s="152" t="s">
        <v>1603</v>
      </c>
      <c r="B1643" s="153">
        <v>298.85591809347397</v>
      </c>
      <c r="C1643" s="153">
        <v>307.34890477195597</v>
      </c>
      <c r="D1643" s="153">
        <v>133.96799999999999</v>
      </c>
      <c r="E1643" s="153">
        <v>279.56700000000001</v>
      </c>
      <c r="F1643" s="153">
        <v>270.13</v>
      </c>
      <c r="G1643" s="153">
        <v>209.89500000000001</v>
      </c>
      <c r="H1643" s="153">
        <v>124.532</v>
      </c>
      <c r="I1643" s="153">
        <v>60.125999999999998</v>
      </c>
      <c r="J1643" s="153">
        <v>18.981999999999999</v>
      </c>
    </row>
    <row r="1644" spans="1:10" x14ac:dyDescent="0.25">
      <c r="A1644" s="152" t="s">
        <v>1604</v>
      </c>
      <c r="B1644" s="153">
        <v>253.73259227185599</v>
      </c>
      <c r="C1644" s="153">
        <v>291.71595612347198</v>
      </c>
      <c r="D1644" s="153">
        <v>138.51</v>
      </c>
      <c r="E1644" s="153">
        <v>289.04500000000002</v>
      </c>
      <c r="F1644" s="153">
        <v>279.29000000000002</v>
      </c>
      <c r="G1644" s="153">
        <v>217.01</v>
      </c>
      <c r="H1644" s="153">
        <v>128.755</v>
      </c>
      <c r="I1644" s="153">
        <v>62.164999999999999</v>
      </c>
      <c r="J1644" s="153">
        <v>19.625</v>
      </c>
    </row>
    <row r="1645" spans="1:10" x14ac:dyDescent="0.25">
      <c r="A1645" s="152" t="s">
        <v>1605</v>
      </c>
      <c r="B1645" s="153">
        <v>214.584005537991</v>
      </c>
      <c r="C1645" s="153">
        <v>276.77720506228201</v>
      </c>
      <c r="D1645" s="153">
        <v>147.41300000000001</v>
      </c>
      <c r="E1645" s="153">
        <v>307.58199999999999</v>
      </c>
      <c r="F1645" s="153">
        <v>250.87700000000001</v>
      </c>
      <c r="G1645" s="153">
        <v>202.691</v>
      </c>
      <c r="H1645" s="153">
        <v>140.32</v>
      </c>
      <c r="I1645" s="153">
        <v>56.695</v>
      </c>
      <c r="J1645" s="153">
        <v>18.422000000000001</v>
      </c>
    </row>
    <row r="1646" spans="1:10" x14ac:dyDescent="0.25">
      <c r="A1646" s="152" t="s">
        <v>1606</v>
      </c>
      <c r="B1646" s="153">
        <v>180.933304345815</v>
      </c>
      <c r="C1646" s="153">
        <v>262.51763014657598</v>
      </c>
      <c r="D1646" s="153">
        <v>153.977</v>
      </c>
      <c r="E1646" s="153">
        <v>284.113</v>
      </c>
      <c r="F1646" s="153">
        <v>271.19499999999999</v>
      </c>
      <c r="G1646" s="153">
        <v>209.602</v>
      </c>
      <c r="H1646" s="153">
        <v>123.18600000000001</v>
      </c>
      <c r="I1646" s="153">
        <v>54.634</v>
      </c>
      <c r="J1646" s="153">
        <v>16.893000000000001</v>
      </c>
    </row>
    <row r="1647" spans="1:10" x14ac:dyDescent="0.25">
      <c r="A1647" s="152" t="s">
        <v>1607</v>
      </c>
      <c r="B1647" s="153">
        <v>149.51540238890701</v>
      </c>
      <c r="C1647" s="153">
        <v>247.596069653048</v>
      </c>
      <c r="D1647" s="153">
        <v>129.447</v>
      </c>
      <c r="E1647" s="153">
        <v>270.08800000000002</v>
      </c>
      <c r="F1647" s="153">
        <v>260.91899999999998</v>
      </c>
      <c r="G1647" s="153">
        <v>202.83099999999999</v>
      </c>
      <c r="H1647" s="153">
        <v>120.268</v>
      </c>
      <c r="I1647" s="153">
        <v>58.097999999999999</v>
      </c>
      <c r="J1647" s="153">
        <v>18.349</v>
      </c>
    </row>
    <row r="1648" spans="1:10" x14ac:dyDescent="0.25">
      <c r="A1648" s="152" t="s">
        <v>1608</v>
      </c>
      <c r="B1648" s="153">
        <v>127.479582674635</v>
      </c>
      <c r="C1648" s="153">
        <v>223.22939305772201</v>
      </c>
      <c r="D1648" s="153">
        <v>117.238</v>
      </c>
      <c r="E1648" s="153">
        <v>250.65199999999999</v>
      </c>
      <c r="F1648" s="153">
        <v>234.476</v>
      </c>
      <c r="G1648" s="153">
        <v>178.88800000000001</v>
      </c>
      <c r="H1648" s="153">
        <v>105.11</v>
      </c>
      <c r="I1648" s="153">
        <v>46.496000000000002</v>
      </c>
      <c r="J1648" s="153">
        <v>13.14</v>
      </c>
    </row>
    <row r="1649" spans="1:10" x14ac:dyDescent="0.25">
      <c r="A1649" s="152" t="s">
        <v>1609</v>
      </c>
      <c r="B1649" s="153">
        <v>109.02942878025399</v>
      </c>
      <c r="C1649" s="153">
        <v>202.302494564629</v>
      </c>
      <c r="D1649" s="153">
        <v>96.266000000000005</v>
      </c>
      <c r="E1649" s="153">
        <v>222.929</v>
      </c>
      <c r="F1649" s="153">
        <v>208.74600000000001</v>
      </c>
      <c r="G1649" s="153">
        <v>156.05099999999999</v>
      </c>
      <c r="H1649" s="153">
        <v>90.185000000000002</v>
      </c>
      <c r="I1649" s="153">
        <v>37.49</v>
      </c>
      <c r="J1649" s="153">
        <v>10.132999999999999</v>
      </c>
    </row>
    <row r="1650" spans="1:10" x14ac:dyDescent="0.25">
      <c r="A1650" s="152" t="s">
        <v>1610</v>
      </c>
      <c r="B1650" s="153">
        <v>91.102944823189404</v>
      </c>
      <c r="C1650" s="153">
        <v>188.84296390802999</v>
      </c>
      <c r="D1650" s="153">
        <v>72.930000000000007</v>
      </c>
      <c r="E1650" s="153">
        <v>182.83799999999999</v>
      </c>
      <c r="F1650" s="153">
        <v>176.678</v>
      </c>
      <c r="G1650" s="153">
        <v>131.47800000000001</v>
      </c>
      <c r="H1650" s="153">
        <v>74.983999999999995</v>
      </c>
      <c r="I1650" s="153">
        <v>31.844000000000001</v>
      </c>
      <c r="J1650" s="153">
        <v>9.2479999999999993</v>
      </c>
    </row>
    <row r="1651" spans="1:10" x14ac:dyDescent="0.25">
      <c r="A1651" s="152" t="s">
        <v>1611</v>
      </c>
      <c r="B1651" s="153">
        <v>73.126652202698693</v>
      </c>
      <c r="C1651" s="153">
        <v>177.69902542827401</v>
      </c>
      <c r="D1651" s="153">
        <v>63.11</v>
      </c>
      <c r="E1651" s="153">
        <v>151.26400000000001</v>
      </c>
      <c r="F1651" s="153">
        <v>149.25700000000001</v>
      </c>
      <c r="G1651" s="153">
        <v>110.188</v>
      </c>
      <c r="H1651" s="153">
        <v>72.123000000000005</v>
      </c>
      <c r="I1651" s="153">
        <v>30.05</v>
      </c>
      <c r="J1651" s="153">
        <v>4.008</v>
      </c>
    </row>
    <row r="1652" spans="1:10" x14ac:dyDescent="0.25">
      <c r="A1652" s="152" t="s">
        <v>1612</v>
      </c>
      <c r="B1652" s="153">
        <v>57.599166211553303</v>
      </c>
      <c r="C1652" s="153">
        <v>168.49310605301901</v>
      </c>
      <c r="D1652" s="153">
        <v>47.847999999999999</v>
      </c>
      <c r="E1652" s="153">
        <v>123.96599999999999</v>
      </c>
      <c r="F1652" s="153">
        <v>132.661</v>
      </c>
      <c r="G1652" s="153">
        <v>103.306</v>
      </c>
      <c r="H1652" s="153">
        <v>60.893999999999998</v>
      </c>
      <c r="I1652" s="153">
        <v>28.274000000000001</v>
      </c>
      <c r="J1652" s="153">
        <v>13.051</v>
      </c>
    </row>
    <row r="1653" spans="1:10" x14ac:dyDescent="0.25">
      <c r="A1653" s="152" t="s">
        <v>1613</v>
      </c>
      <c r="B1653" s="153">
        <v>45.583323145688098</v>
      </c>
      <c r="C1653" s="153">
        <v>167.23612330447199</v>
      </c>
      <c r="D1653" s="153">
        <v>50.99</v>
      </c>
      <c r="E1653" s="153">
        <v>128.923</v>
      </c>
      <c r="F1653" s="153">
        <v>130.84299999999999</v>
      </c>
      <c r="G1653" s="153">
        <v>101.985</v>
      </c>
      <c r="H1653" s="153">
        <v>58.686999999999998</v>
      </c>
      <c r="I1653" s="153">
        <v>18.28</v>
      </c>
      <c r="J1653" s="153">
        <v>5.2919999999999998</v>
      </c>
    </row>
    <row r="1654" spans="1:10" x14ac:dyDescent="0.25">
      <c r="A1654" s="152" t="s">
        <v>1614</v>
      </c>
      <c r="B1654" s="153">
        <v>36.564642979940402</v>
      </c>
      <c r="C1654" s="153">
        <v>158.708705047004</v>
      </c>
      <c r="D1654" s="153">
        <v>51.505000000000003</v>
      </c>
      <c r="E1654" s="153">
        <v>130.22499999999999</v>
      </c>
      <c r="F1654" s="153">
        <v>132.16499999999999</v>
      </c>
      <c r="G1654" s="153">
        <v>103.015</v>
      </c>
      <c r="H1654" s="153">
        <v>59.28</v>
      </c>
      <c r="I1654" s="153">
        <v>18.465</v>
      </c>
      <c r="J1654" s="153">
        <v>5.3449999999999998</v>
      </c>
    </row>
    <row r="1655" spans="1:10" x14ac:dyDescent="0.25">
      <c r="A1655" s="152" t="s">
        <v>1615</v>
      </c>
      <c r="B1655" s="153">
        <v>30.264682530369701</v>
      </c>
      <c r="C1655" s="153">
        <v>152.35057541610001</v>
      </c>
      <c r="D1655" s="153">
        <v>51.505000000000003</v>
      </c>
      <c r="E1655" s="153">
        <v>130.22499999999999</v>
      </c>
      <c r="F1655" s="153">
        <v>132.16499999999999</v>
      </c>
      <c r="G1655" s="153">
        <v>103.015</v>
      </c>
      <c r="H1655" s="153">
        <v>59.28</v>
      </c>
      <c r="I1655" s="153">
        <v>18.465</v>
      </c>
      <c r="J1655" s="153">
        <v>5.3449999999999998</v>
      </c>
    </row>
    <row r="1656" spans="1:10" x14ac:dyDescent="0.25">
      <c r="A1656" s="152" t="s">
        <v>1616</v>
      </c>
      <c r="B1656" s="153">
        <v>26.993407700693499</v>
      </c>
      <c r="C1656" s="153">
        <v>139.91845667120299</v>
      </c>
      <c r="D1656" s="153">
        <v>47.744999999999997</v>
      </c>
      <c r="E1656" s="153">
        <v>121.925</v>
      </c>
      <c r="F1656" s="153">
        <v>125.09399999999999</v>
      </c>
      <c r="G1656" s="153">
        <v>98.028999999999996</v>
      </c>
      <c r="H1656" s="153">
        <v>56.234000000000002</v>
      </c>
      <c r="I1656" s="153">
        <v>17.367999999999999</v>
      </c>
      <c r="J1656" s="153">
        <v>4.9249999999999998</v>
      </c>
    </row>
    <row r="1657" spans="1:10" x14ac:dyDescent="0.25">
      <c r="A1657" s="152" t="s">
        <v>1617</v>
      </c>
      <c r="B1657" s="153">
        <v>24.233581129674601</v>
      </c>
      <c r="C1657" s="153">
        <v>129.04106392748599</v>
      </c>
      <c r="D1657" s="153">
        <v>44.435000000000002</v>
      </c>
      <c r="E1657" s="153">
        <v>114.93899999999999</v>
      </c>
      <c r="F1657" s="153">
        <v>119.509</v>
      </c>
      <c r="G1657" s="153">
        <v>94.281999999999996</v>
      </c>
      <c r="H1657" s="153">
        <v>53.838000000000001</v>
      </c>
      <c r="I1657" s="153">
        <v>16.478999999999999</v>
      </c>
      <c r="J1657" s="153">
        <v>4.5380000000000003</v>
      </c>
    </row>
    <row r="1658" spans="1:10" x14ac:dyDescent="0.25">
      <c r="A1658" s="152" t="s">
        <v>1618</v>
      </c>
      <c r="B1658" s="153">
        <v>21.759885244801101</v>
      </c>
      <c r="C1658" s="153">
        <v>118.8917088945</v>
      </c>
      <c r="D1658" s="153">
        <v>41.264000000000003</v>
      </c>
      <c r="E1658" s="153">
        <v>108.702</v>
      </c>
      <c r="F1658" s="153">
        <v>115.146</v>
      </c>
      <c r="G1658" s="153">
        <v>91.694999999999993</v>
      </c>
      <c r="H1658" s="153">
        <v>52.029000000000003</v>
      </c>
      <c r="I1658" s="153">
        <v>15.721</v>
      </c>
      <c r="J1658" s="153">
        <v>4.1630000000000003</v>
      </c>
    </row>
    <row r="1659" spans="1:10" x14ac:dyDescent="0.25">
      <c r="A1659" s="152" t="s">
        <v>1619</v>
      </c>
      <c r="B1659" s="153">
        <v>19.485046032931699</v>
      </c>
      <c r="C1659" s="153">
        <v>109.006225441553</v>
      </c>
      <c r="D1659" s="153">
        <v>38.256</v>
      </c>
      <c r="E1659" s="153">
        <v>103.164</v>
      </c>
      <c r="F1659" s="153">
        <v>111.92100000000001</v>
      </c>
      <c r="G1659" s="153">
        <v>90.213999999999999</v>
      </c>
      <c r="H1659" s="153">
        <v>50.777000000000001</v>
      </c>
      <c r="I1659" s="153">
        <v>15.090999999999999</v>
      </c>
      <c r="J1659" s="153">
        <v>3.7970000000000002</v>
      </c>
    </row>
    <row r="1660" spans="1:10" x14ac:dyDescent="0.25">
      <c r="A1660" s="152" t="s">
        <v>1620</v>
      </c>
      <c r="B1660" s="153">
        <v>17.6163981460505</v>
      </c>
      <c r="C1660" s="153">
        <v>100.74536250684901</v>
      </c>
      <c r="D1660" s="153">
        <v>35.325000000000003</v>
      </c>
      <c r="E1660" s="153">
        <v>98.043000000000006</v>
      </c>
      <c r="F1660" s="153">
        <v>109.547</v>
      </c>
      <c r="G1660" s="153">
        <v>89.59</v>
      </c>
      <c r="H1660" s="153">
        <v>49.932000000000002</v>
      </c>
      <c r="I1660" s="153">
        <v>14.542999999999999</v>
      </c>
      <c r="J1660" s="153">
        <v>3.44</v>
      </c>
    </row>
    <row r="1661" spans="1:10" x14ac:dyDescent="0.25">
      <c r="A1661" s="152" t="s">
        <v>1621</v>
      </c>
      <c r="B1661" s="153">
        <v>15.7300511623676</v>
      </c>
      <c r="C1661" s="153">
        <v>92.088793328255406</v>
      </c>
      <c r="D1661" s="153">
        <v>32.497</v>
      </c>
      <c r="E1661" s="153">
        <v>93.319000000000003</v>
      </c>
      <c r="F1661" s="153">
        <v>107.961</v>
      </c>
      <c r="G1661" s="153">
        <v>89.822999999999993</v>
      </c>
      <c r="H1661" s="153">
        <v>49.491999999999997</v>
      </c>
      <c r="I1661" s="153">
        <v>14.077</v>
      </c>
      <c r="J1661" s="153">
        <v>3.0910000000000002</v>
      </c>
    </row>
    <row r="1662" spans="1:10" x14ac:dyDescent="0.25">
      <c r="A1662" s="152" t="s">
        <v>1622</v>
      </c>
      <c r="B1662" s="153">
        <v>14.022040889332599</v>
      </c>
      <c r="C1662" s="153">
        <v>84.532851871380402</v>
      </c>
      <c r="D1662" s="153">
        <v>29.79</v>
      </c>
      <c r="E1662" s="153">
        <v>89.004999999999995</v>
      </c>
      <c r="F1662" s="153">
        <v>107.21599999999999</v>
      </c>
      <c r="G1662" s="153">
        <v>90.965000000000003</v>
      </c>
      <c r="H1662" s="153">
        <v>49.470999999999997</v>
      </c>
      <c r="I1662" s="153">
        <v>13.692</v>
      </c>
      <c r="J1662" s="153">
        <v>2.7610000000000001</v>
      </c>
    </row>
    <row r="1663" spans="1:10" x14ac:dyDescent="0.25">
      <c r="A1663" s="152" t="s">
        <v>3726</v>
      </c>
      <c r="B1663" s="153">
        <v>298.391484663835</v>
      </c>
      <c r="C1663" s="153">
        <v>437.53238037903202</v>
      </c>
      <c r="D1663" s="153">
        <v>150.179</v>
      </c>
      <c r="E1663" s="153">
        <v>309.11900000000003</v>
      </c>
      <c r="F1663" s="153">
        <v>316.33100000000002</v>
      </c>
      <c r="G1663" s="153">
        <v>270.72000000000003</v>
      </c>
      <c r="H1663" s="153">
        <v>201.10900000000001</v>
      </c>
      <c r="I1663" s="153">
        <v>104.55500000000001</v>
      </c>
      <c r="J1663" s="153">
        <v>29.707000000000001</v>
      </c>
    </row>
    <row r="1664" spans="1:10" x14ac:dyDescent="0.25">
      <c r="A1664" s="152" t="s">
        <v>3727</v>
      </c>
      <c r="B1664" s="153">
        <v>267.77466696055399</v>
      </c>
      <c r="C1664" s="153">
        <v>401.85470337136599</v>
      </c>
      <c r="D1664" s="153">
        <v>150.179</v>
      </c>
      <c r="E1664" s="153">
        <v>309.11900000000003</v>
      </c>
      <c r="F1664" s="153">
        <v>316.33100000000002</v>
      </c>
      <c r="G1664" s="153">
        <v>270.72000000000003</v>
      </c>
      <c r="H1664" s="153">
        <v>201.10900000000001</v>
      </c>
      <c r="I1664" s="153">
        <v>104.55500000000001</v>
      </c>
      <c r="J1664" s="153">
        <v>29.707000000000001</v>
      </c>
    </row>
    <row r="1665" spans="1:10" x14ac:dyDescent="0.25">
      <c r="A1665" s="152" t="s">
        <v>3728</v>
      </c>
      <c r="B1665" s="153">
        <v>236.317278161866</v>
      </c>
      <c r="C1665" s="153">
        <v>367.49796716671301</v>
      </c>
      <c r="D1665" s="153">
        <v>150.179</v>
      </c>
      <c r="E1665" s="153">
        <v>309.11900000000003</v>
      </c>
      <c r="F1665" s="153">
        <v>316.33100000000002</v>
      </c>
      <c r="G1665" s="153">
        <v>270.72000000000003</v>
      </c>
      <c r="H1665" s="153">
        <v>201.10900000000001</v>
      </c>
      <c r="I1665" s="153">
        <v>104.55500000000001</v>
      </c>
      <c r="J1665" s="153">
        <v>29.707000000000001</v>
      </c>
    </row>
    <row r="1666" spans="1:10" x14ac:dyDescent="0.25">
      <c r="A1666" s="152" t="s">
        <v>3729</v>
      </c>
      <c r="B1666" s="153">
        <v>206.165856694258</v>
      </c>
      <c r="C1666" s="153">
        <v>333.60713789773899</v>
      </c>
      <c r="D1666" s="153">
        <v>145.214</v>
      </c>
      <c r="E1666" s="153">
        <v>298.899</v>
      </c>
      <c r="F1666" s="153">
        <v>305.87299999999999</v>
      </c>
      <c r="G1666" s="153">
        <v>261.77</v>
      </c>
      <c r="H1666" s="153">
        <v>194.46100000000001</v>
      </c>
      <c r="I1666" s="153">
        <v>101.098</v>
      </c>
      <c r="J1666" s="153">
        <v>28.725000000000001</v>
      </c>
    </row>
    <row r="1667" spans="1:10" x14ac:dyDescent="0.25">
      <c r="A1667" s="152" t="s">
        <v>3730</v>
      </c>
      <c r="B1667" s="153">
        <v>167.01099117262899</v>
      </c>
      <c r="C1667" s="153">
        <v>303.40407051168302</v>
      </c>
      <c r="D1667" s="153">
        <v>135.66</v>
      </c>
      <c r="E1667" s="153">
        <v>279.23399999999998</v>
      </c>
      <c r="F1667" s="153">
        <v>285.74900000000002</v>
      </c>
      <c r="G1667" s="153">
        <v>244.548</v>
      </c>
      <c r="H1667" s="153">
        <v>181.667</v>
      </c>
      <c r="I1667" s="153">
        <v>94.447000000000003</v>
      </c>
      <c r="J1667" s="153">
        <v>26.835000000000001</v>
      </c>
    </row>
    <row r="1668" spans="1:10" x14ac:dyDescent="0.25">
      <c r="A1668" s="152" t="s">
        <v>3731</v>
      </c>
      <c r="B1668" s="153">
        <v>122.606562613123</v>
      </c>
      <c r="C1668" s="153">
        <v>273.18396663546901</v>
      </c>
      <c r="D1668" s="153">
        <v>136.512</v>
      </c>
      <c r="E1668" s="153">
        <v>280.988</v>
      </c>
      <c r="F1668" s="153">
        <v>287.54399999999998</v>
      </c>
      <c r="G1668" s="153">
        <v>246.08500000000001</v>
      </c>
      <c r="H1668" s="153">
        <v>182.80699999999999</v>
      </c>
      <c r="I1668" s="153">
        <v>95.04</v>
      </c>
      <c r="J1668" s="153">
        <v>27.004000000000001</v>
      </c>
    </row>
    <row r="1669" spans="1:10" x14ac:dyDescent="0.25">
      <c r="A1669" s="152" t="s">
        <v>3732</v>
      </c>
      <c r="B1669" s="153">
        <v>87.603213855880199</v>
      </c>
      <c r="C1669" s="153">
        <v>239.961253975034</v>
      </c>
      <c r="D1669" s="153">
        <v>140.21899999999999</v>
      </c>
      <c r="E1669" s="153">
        <v>290.44799999999998</v>
      </c>
      <c r="F1669" s="153">
        <v>300.30099999999999</v>
      </c>
      <c r="G1669" s="153">
        <v>257.56900000000002</v>
      </c>
      <c r="H1669" s="153">
        <v>191.43199999999999</v>
      </c>
      <c r="I1669" s="153">
        <v>99.525000000000006</v>
      </c>
      <c r="J1669" s="153">
        <v>27.286000000000001</v>
      </c>
    </row>
    <row r="1670" spans="1:10" x14ac:dyDescent="0.25">
      <c r="A1670" s="152" t="s">
        <v>3733</v>
      </c>
      <c r="B1670" s="153">
        <v>65.286904198801906</v>
      </c>
      <c r="C1670" s="153">
        <v>204.124732152924</v>
      </c>
      <c r="D1670" s="153">
        <v>111.434</v>
      </c>
      <c r="E1670" s="153">
        <v>243.83199999999999</v>
      </c>
      <c r="F1670" s="153">
        <v>258.52300000000002</v>
      </c>
      <c r="G1670" s="153">
        <v>227.32</v>
      </c>
      <c r="H1670" s="153">
        <v>170.726</v>
      </c>
      <c r="I1670" s="153">
        <v>88.875</v>
      </c>
      <c r="J1670" s="153">
        <v>23.29</v>
      </c>
    </row>
    <row r="1671" spans="1:10" x14ac:dyDescent="0.25">
      <c r="A1671" s="152" t="s">
        <v>3734</v>
      </c>
      <c r="B1671" s="153">
        <v>50.4397274715813</v>
      </c>
      <c r="C1671" s="153">
        <v>171.40052735963101</v>
      </c>
      <c r="D1671" s="153">
        <v>75.381</v>
      </c>
      <c r="E1671" s="153">
        <v>184.77099999999999</v>
      </c>
      <c r="F1671" s="153">
        <v>188.88</v>
      </c>
      <c r="G1671" s="153">
        <v>157.09700000000001</v>
      </c>
      <c r="H1671" s="153">
        <v>111.729</v>
      </c>
      <c r="I1671" s="153">
        <v>56.863999999999997</v>
      </c>
      <c r="J1671" s="153">
        <v>15.278</v>
      </c>
    </row>
    <row r="1672" spans="1:10" x14ac:dyDescent="0.25">
      <c r="A1672" s="152" t="s">
        <v>3735</v>
      </c>
      <c r="B1672" s="153">
        <v>39.905157303881701</v>
      </c>
      <c r="C1672" s="153">
        <v>142.24283437197499</v>
      </c>
      <c r="D1672" s="153">
        <v>48.634</v>
      </c>
      <c r="E1672" s="153">
        <v>137.24700000000001</v>
      </c>
      <c r="F1672" s="153">
        <v>141.82</v>
      </c>
      <c r="G1672" s="153">
        <v>103.40600000000001</v>
      </c>
      <c r="H1672" s="153">
        <v>61.360999999999997</v>
      </c>
      <c r="I1672" s="153">
        <v>27.073</v>
      </c>
      <c r="J1672" s="153">
        <v>7.2590000000000003</v>
      </c>
    </row>
    <row r="1673" spans="1:10" x14ac:dyDescent="0.25">
      <c r="A1673" s="152" t="s">
        <v>3736</v>
      </c>
      <c r="B1673" s="153">
        <v>30.0871328844941</v>
      </c>
      <c r="C1673" s="153">
        <v>115.385873836736</v>
      </c>
      <c r="D1673" s="153">
        <v>33.503</v>
      </c>
      <c r="E1673" s="153">
        <v>101.419</v>
      </c>
      <c r="F1673" s="153">
        <v>114.961</v>
      </c>
      <c r="G1673" s="153">
        <v>82.79</v>
      </c>
      <c r="H1673" s="153">
        <v>42.317999999999998</v>
      </c>
      <c r="I1673" s="153">
        <v>14.654999999999999</v>
      </c>
      <c r="J1673" s="153">
        <v>3.6739999999999999</v>
      </c>
    </row>
    <row r="1674" spans="1:10" x14ac:dyDescent="0.25">
      <c r="A1674" s="152" t="s">
        <v>3737</v>
      </c>
      <c r="B1674" s="153">
        <v>22.260988568080901</v>
      </c>
      <c r="C1674" s="153">
        <v>93.182366630267495</v>
      </c>
      <c r="D1674" s="153">
        <v>31.079000000000001</v>
      </c>
      <c r="E1674" s="153">
        <v>87.1</v>
      </c>
      <c r="F1674" s="153">
        <v>103.137</v>
      </c>
      <c r="G1674" s="153">
        <v>81.03</v>
      </c>
      <c r="H1674" s="153">
        <v>41.107999999999997</v>
      </c>
      <c r="I1674" s="153">
        <v>12.307</v>
      </c>
      <c r="J1674" s="153">
        <v>3.1589999999999998</v>
      </c>
    </row>
    <row r="1675" spans="1:10" x14ac:dyDescent="0.25">
      <c r="A1675" s="152" t="s">
        <v>3738</v>
      </c>
      <c r="B1675" s="153">
        <v>17.241521102870902</v>
      </c>
      <c r="C1675" s="153">
        <v>65.902130006789307</v>
      </c>
      <c r="D1675" s="153">
        <v>28.611999999999998</v>
      </c>
      <c r="E1675" s="153">
        <v>80.716999999999999</v>
      </c>
      <c r="F1675" s="153">
        <v>103.10899999999999</v>
      </c>
      <c r="G1675" s="153">
        <v>86.033000000000001</v>
      </c>
      <c r="H1675" s="153">
        <v>38.99</v>
      </c>
      <c r="I1675" s="153">
        <v>9.1280000000000001</v>
      </c>
      <c r="J1675" s="153">
        <v>2.4710000000000001</v>
      </c>
    </row>
    <row r="1676" spans="1:10" x14ac:dyDescent="0.25">
      <c r="A1676" s="152" t="s">
        <v>3739</v>
      </c>
      <c r="B1676" s="153">
        <v>15.077529564680299</v>
      </c>
      <c r="C1676" s="153">
        <v>61.380916404274103</v>
      </c>
      <c r="D1676" s="153">
        <v>24.829000000000001</v>
      </c>
      <c r="E1676" s="153">
        <v>66.653000000000006</v>
      </c>
      <c r="F1676" s="153">
        <v>95.938000000000002</v>
      </c>
      <c r="G1676" s="153">
        <v>90.935000000000002</v>
      </c>
      <c r="H1676" s="153">
        <v>37.362000000000002</v>
      </c>
      <c r="I1676" s="153">
        <v>6.2149999999999999</v>
      </c>
      <c r="J1676" s="153">
        <v>1.748</v>
      </c>
    </row>
    <row r="1677" spans="1:10" x14ac:dyDescent="0.25">
      <c r="A1677" s="152" t="s">
        <v>3740</v>
      </c>
      <c r="B1677" s="153">
        <v>12.936575996725701</v>
      </c>
      <c r="C1677" s="153">
        <v>57.971341205349397</v>
      </c>
      <c r="D1677" s="153">
        <v>22.254000000000001</v>
      </c>
      <c r="E1677" s="153">
        <v>59.362000000000002</v>
      </c>
      <c r="F1677" s="153">
        <v>90.512</v>
      </c>
      <c r="G1677" s="153">
        <v>90.364999999999995</v>
      </c>
      <c r="H1677" s="153">
        <v>35.838000000000001</v>
      </c>
      <c r="I1677" s="153">
        <v>5.2089999999999996</v>
      </c>
      <c r="J1677" s="153">
        <v>1.44</v>
      </c>
    </row>
    <row r="1678" spans="1:10" x14ac:dyDescent="0.25">
      <c r="A1678" s="152" t="s">
        <v>3741</v>
      </c>
      <c r="B1678" s="153">
        <v>11.3560080558031</v>
      </c>
      <c r="C1678" s="153">
        <v>55.070857968831497</v>
      </c>
      <c r="D1678" s="153">
        <v>20.466999999999999</v>
      </c>
      <c r="E1678" s="153">
        <v>54.914999999999999</v>
      </c>
      <c r="F1678" s="153">
        <v>88.566000000000003</v>
      </c>
      <c r="G1678" s="153">
        <v>92.462999999999994</v>
      </c>
      <c r="H1678" s="153">
        <v>35.706000000000003</v>
      </c>
      <c r="I1678" s="153">
        <v>4.649</v>
      </c>
      <c r="J1678" s="153">
        <v>1.234</v>
      </c>
    </row>
    <row r="1679" spans="1:10" x14ac:dyDescent="0.25">
      <c r="A1679" s="152" t="s">
        <v>3742</v>
      </c>
      <c r="B1679" s="153">
        <v>10.0323341772801</v>
      </c>
      <c r="C1679" s="153">
        <v>52.194233284096697</v>
      </c>
      <c r="D1679" s="153">
        <v>19.277999999999999</v>
      </c>
      <c r="E1679" s="153">
        <v>52.686999999999998</v>
      </c>
      <c r="F1679" s="153">
        <v>89.751000000000005</v>
      </c>
      <c r="G1679" s="153">
        <v>97.292000000000002</v>
      </c>
      <c r="H1679" s="153">
        <v>36.884999999999998</v>
      </c>
      <c r="I1679" s="153">
        <v>4.4130000000000003</v>
      </c>
      <c r="J1679" s="153">
        <v>1.0940000000000001</v>
      </c>
    </row>
    <row r="1680" spans="1:10" x14ac:dyDescent="0.25">
      <c r="A1680" s="152" t="s">
        <v>3743</v>
      </c>
      <c r="B1680" s="153">
        <v>8.9434170274316198</v>
      </c>
      <c r="C1680" s="153">
        <v>49.702411566267401</v>
      </c>
      <c r="D1680" s="153">
        <v>18.187999999999999</v>
      </c>
      <c r="E1680" s="153">
        <v>51.29</v>
      </c>
      <c r="F1680" s="153">
        <v>92.138000000000005</v>
      </c>
      <c r="G1680" s="153">
        <v>103.03</v>
      </c>
      <c r="H1680" s="153">
        <v>38.651000000000003</v>
      </c>
      <c r="I1680" s="153">
        <v>4.3550000000000004</v>
      </c>
      <c r="J1680" s="153">
        <v>0.98799999999999999</v>
      </c>
    </row>
    <row r="1681" spans="1:10" x14ac:dyDescent="0.25">
      <c r="A1681" s="152" t="s">
        <v>3744</v>
      </c>
      <c r="B1681" s="153">
        <v>8.1913928904255897</v>
      </c>
      <c r="C1681" s="153">
        <v>47.508817738154903</v>
      </c>
      <c r="D1681" s="153">
        <v>16.96</v>
      </c>
      <c r="E1681" s="153">
        <v>49.969000000000001</v>
      </c>
      <c r="F1681" s="153">
        <v>94.534000000000006</v>
      </c>
      <c r="G1681" s="153">
        <v>108.369</v>
      </c>
      <c r="H1681" s="153">
        <v>40.524999999999999</v>
      </c>
      <c r="I1681" s="153">
        <v>4.4130000000000003</v>
      </c>
      <c r="J1681" s="153">
        <v>0.89</v>
      </c>
    </row>
    <row r="1682" spans="1:10" x14ac:dyDescent="0.25">
      <c r="A1682" s="152" t="s">
        <v>3745</v>
      </c>
      <c r="B1682" s="153">
        <v>7.6450669036237704</v>
      </c>
      <c r="C1682" s="153">
        <v>45.552536922753198</v>
      </c>
      <c r="D1682" s="153">
        <v>15.605</v>
      </c>
      <c r="E1682" s="153">
        <v>48.661000000000001</v>
      </c>
      <c r="F1682" s="153">
        <v>96.799000000000007</v>
      </c>
      <c r="G1682" s="153">
        <v>113.10899999999999</v>
      </c>
      <c r="H1682" s="153">
        <v>42.462000000000003</v>
      </c>
      <c r="I1682" s="153">
        <v>4.5789999999999997</v>
      </c>
      <c r="J1682" s="153">
        <v>0.80500000000000005</v>
      </c>
    </row>
    <row r="1683" spans="1:10" x14ac:dyDescent="0.25">
      <c r="A1683" s="152" t="s">
        <v>1623</v>
      </c>
      <c r="B1683" s="153">
        <v>326.596993705476</v>
      </c>
      <c r="C1683" s="153">
        <v>446.72999860630802</v>
      </c>
      <c r="D1683" s="153">
        <v>160.352</v>
      </c>
      <c r="E1683" s="153">
        <v>332.16399999999999</v>
      </c>
      <c r="F1683" s="153">
        <v>377.14800000000002</v>
      </c>
      <c r="G1683" s="153">
        <v>295.971</v>
      </c>
      <c r="H1683" s="153">
        <v>195.90299999999999</v>
      </c>
      <c r="I1683" s="153">
        <v>79.174999999999997</v>
      </c>
      <c r="J1683" s="153">
        <v>19.286999999999999</v>
      </c>
    </row>
    <row r="1684" spans="1:10" x14ac:dyDescent="0.25">
      <c r="A1684" s="152" t="s">
        <v>1624</v>
      </c>
      <c r="B1684" s="153">
        <v>245.37453932222701</v>
      </c>
      <c r="C1684" s="153">
        <v>408.16000111801702</v>
      </c>
      <c r="D1684" s="153">
        <v>136.233</v>
      </c>
      <c r="E1684" s="153">
        <v>282.20400000000001</v>
      </c>
      <c r="F1684" s="153">
        <v>320.42</v>
      </c>
      <c r="G1684" s="153">
        <v>251.45400000000001</v>
      </c>
      <c r="H1684" s="153">
        <v>166.43600000000001</v>
      </c>
      <c r="I1684" s="153">
        <v>67.266999999999996</v>
      </c>
      <c r="J1684" s="153">
        <v>16.385999999999999</v>
      </c>
    </row>
    <row r="1685" spans="1:10" x14ac:dyDescent="0.25">
      <c r="A1685" s="152" t="s">
        <v>1625</v>
      </c>
      <c r="B1685" s="153">
        <v>185.216100655735</v>
      </c>
      <c r="C1685" s="153">
        <v>360.53000015088702</v>
      </c>
      <c r="D1685" s="153">
        <v>144.93199999999999</v>
      </c>
      <c r="E1685" s="153">
        <v>300.22199999999998</v>
      </c>
      <c r="F1685" s="153">
        <v>340.87900000000002</v>
      </c>
      <c r="G1685" s="153">
        <v>267.50900000000001</v>
      </c>
      <c r="H1685" s="153">
        <v>177.06399999999999</v>
      </c>
      <c r="I1685" s="153">
        <v>71.561999999999998</v>
      </c>
      <c r="J1685" s="153">
        <v>17.431999999999999</v>
      </c>
    </row>
    <row r="1686" spans="1:10" x14ac:dyDescent="0.25">
      <c r="A1686" s="152" t="s">
        <v>1626</v>
      </c>
      <c r="B1686" s="153">
        <v>131.80495767382001</v>
      </c>
      <c r="C1686" s="153">
        <v>308.56063649071302</v>
      </c>
      <c r="D1686" s="153">
        <v>148.37</v>
      </c>
      <c r="E1686" s="153">
        <v>323.12799999999999</v>
      </c>
      <c r="F1686" s="153">
        <v>376.43799999999999</v>
      </c>
      <c r="G1686" s="153">
        <v>307.07100000000003</v>
      </c>
      <c r="H1686" s="153">
        <v>210.18899999999999</v>
      </c>
      <c r="I1686" s="153">
        <v>89.850999999999999</v>
      </c>
      <c r="J1686" s="153">
        <v>24.952999999999999</v>
      </c>
    </row>
    <row r="1687" spans="1:10" x14ac:dyDescent="0.25">
      <c r="A1687" s="152" t="s">
        <v>1627</v>
      </c>
      <c r="B1687" s="153">
        <v>103.750635896375</v>
      </c>
      <c r="C1687" s="153">
        <v>271.529876806478</v>
      </c>
      <c r="D1687" s="153">
        <v>120.57899999999999</v>
      </c>
      <c r="E1687" s="153">
        <v>288.16199999999998</v>
      </c>
      <c r="F1687" s="153">
        <v>352.14100000000002</v>
      </c>
      <c r="G1687" s="153">
        <v>307.46699999999998</v>
      </c>
      <c r="H1687" s="153">
        <v>222.511</v>
      </c>
      <c r="I1687" s="153">
        <v>104.205</v>
      </c>
      <c r="J1687" s="153">
        <v>34.935000000000002</v>
      </c>
    </row>
    <row r="1688" spans="1:10" x14ac:dyDescent="0.25">
      <c r="A1688" s="152" t="s">
        <v>1628</v>
      </c>
      <c r="B1688" s="153">
        <v>80.7963430656757</v>
      </c>
      <c r="C1688" s="153">
        <v>249.270070382694</v>
      </c>
      <c r="D1688" s="153">
        <v>99.43</v>
      </c>
      <c r="E1688" s="153">
        <v>256.02</v>
      </c>
      <c r="F1688" s="153">
        <v>325.16199999999998</v>
      </c>
      <c r="G1688" s="153">
        <v>299.2</v>
      </c>
      <c r="H1688" s="153">
        <v>225.393</v>
      </c>
      <c r="I1688" s="153">
        <v>112.75700000000001</v>
      </c>
      <c r="J1688" s="153">
        <v>42.037999999999997</v>
      </c>
    </row>
    <row r="1689" spans="1:10" x14ac:dyDescent="0.25">
      <c r="A1689" s="152" t="s">
        <v>1629</v>
      </c>
      <c r="B1689" s="153">
        <v>59.238367319463499</v>
      </c>
      <c r="C1689" s="153">
        <v>198.04999964607299</v>
      </c>
      <c r="D1689" s="153">
        <v>83.679000000000002</v>
      </c>
      <c r="E1689" s="153">
        <v>227.83600000000001</v>
      </c>
      <c r="F1689" s="153">
        <v>297.41899999999998</v>
      </c>
      <c r="G1689" s="153">
        <v>283.77800000000002</v>
      </c>
      <c r="H1689" s="153">
        <v>219.22499999999999</v>
      </c>
      <c r="I1689" s="153">
        <v>114.38800000000001</v>
      </c>
      <c r="J1689" s="153">
        <v>43.674999999999997</v>
      </c>
    </row>
    <row r="1690" spans="1:10" x14ac:dyDescent="0.25">
      <c r="A1690" s="152" t="s">
        <v>1630</v>
      </c>
      <c r="B1690" s="153">
        <v>51.503348174994002</v>
      </c>
      <c r="C1690" s="153">
        <v>164.829830423158</v>
      </c>
      <c r="D1690" s="153">
        <v>75.058999999999997</v>
      </c>
      <c r="E1690" s="153">
        <v>212.87700000000001</v>
      </c>
      <c r="F1690" s="153">
        <v>283.46600000000001</v>
      </c>
      <c r="G1690" s="153">
        <v>275.94</v>
      </c>
      <c r="H1690" s="153">
        <v>215.227</v>
      </c>
      <c r="I1690" s="153">
        <v>114.422</v>
      </c>
      <c r="J1690" s="153">
        <v>40.908999999999999</v>
      </c>
    </row>
    <row r="1691" spans="1:10" x14ac:dyDescent="0.25">
      <c r="A1691" s="152" t="s">
        <v>1631</v>
      </c>
      <c r="B1691" s="153">
        <v>48.157042388826603</v>
      </c>
      <c r="C1691" s="153">
        <v>135.98958084238501</v>
      </c>
      <c r="D1691" s="153">
        <v>67.454999999999998</v>
      </c>
      <c r="E1691" s="153">
        <v>196.59700000000001</v>
      </c>
      <c r="F1691" s="153">
        <v>264.899</v>
      </c>
      <c r="G1691" s="153">
        <v>259.084</v>
      </c>
      <c r="H1691" s="153">
        <v>201.40600000000001</v>
      </c>
      <c r="I1691" s="153">
        <v>107.157</v>
      </c>
      <c r="J1691" s="153">
        <v>32.542000000000002</v>
      </c>
    </row>
    <row r="1692" spans="1:10" x14ac:dyDescent="0.25">
      <c r="A1692" s="152" t="s">
        <v>1632</v>
      </c>
      <c r="B1692" s="153">
        <v>46.418861353915297</v>
      </c>
      <c r="C1692" s="153">
        <v>118.93685671574001</v>
      </c>
      <c r="D1692" s="153">
        <v>64.822000000000003</v>
      </c>
      <c r="E1692" s="153">
        <v>188.095</v>
      </c>
      <c r="F1692" s="153">
        <v>248.73500000000001</v>
      </c>
      <c r="G1692" s="153">
        <v>238.608</v>
      </c>
      <c r="H1692" s="153">
        <v>181.80699999999999</v>
      </c>
      <c r="I1692" s="153">
        <v>93.108000000000004</v>
      </c>
      <c r="J1692" s="153">
        <v>22.465</v>
      </c>
    </row>
    <row r="1693" spans="1:10" x14ac:dyDescent="0.25">
      <c r="A1693" s="152" t="s">
        <v>1633</v>
      </c>
      <c r="B1693" s="153">
        <v>41.293853963299298</v>
      </c>
      <c r="C1693" s="153">
        <v>135.98958084238399</v>
      </c>
      <c r="D1693" s="153">
        <v>65.998999999999995</v>
      </c>
      <c r="E1693" s="153">
        <v>189.99799999999999</v>
      </c>
      <c r="F1693" s="153">
        <v>240.00299999999999</v>
      </c>
      <c r="G1693" s="153">
        <v>209.99600000000001</v>
      </c>
      <c r="H1693" s="153">
        <v>140.00399999999999</v>
      </c>
      <c r="I1693" s="153">
        <v>70.001999999999995</v>
      </c>
      <c r="J1693" s="153">
        <v>14.997999999999999</v>
      </c>
    </row>
    <row r="1694" spans="1:10" x14ac:dyDescent="0.25">
      <c r="A1694" s="152" t="s">
        <v>1634</v>
      </c>
      <c r="B1694" s="153">
        <v>38.756739037905099</v>
      </c>
      <c r="C1694" s="153">
        <v>135.98958084238299</v>
      </c>
      <c r="D1694" s="153">
        <v>80.003</v>
      </c>
      <c r="E1694" s="153">
        <v>209.99700000000001</v>
      </c>
      <c r="F1694" s="153">
        <v>239.999</v>
      </c>
      <c r="G1694" s="153">
        <v>209.99700000000001</v>
      </c>
      <c r="H1694" s="153">
        <v>130.00399999999999</v>
      </c>
      <c r="I1694" s="153">
        <v>50.000999999999998</v>
      </c>
      <c r="J1694" s="153">
        <v>7.9989999999999997</v>
      </c>
    </row>
    <row r="1695" spans="1:10" x14ac:dyDescent="0.25">
      <c r="A1695" s="152" t="s">
        <v>1635</v>
      </c>
      <c r="B1695" s="153">
        <v>37.516431555645497</v>
      </c>
      <c r="C1695" s="153">
        <v>135.98958084238399</v>
      </c>
      <c r="D1695" s="153">
        <v>80.003</v>
      </c>
      <c r="E1695" s="153">
        <v>209.99700000000001</v>
      </c>
      <c r="F1695" s="153">
        <v>239.999</v>
      </c>
      <c r="G1695" s="153">
        <v>209.99700000000001</v>
      </c>
      <c r="H1695" s="153">
        <v>130.00399999999999</v>
      </c>
      <c r="I1695" s="153">
        <v>50.000999999999998</v>
      </c>
      <c r="J1695" s="153">
        <v>7.9989999999999997</v>
      </c>
    </row>
    <row r="1696" spans="1:10" x14ac:dyDescent="0.25">
      <c r="A1696" s="152" t="s">
        <v>1636</v>
      </c>
      <c r="B1696" s="153">
        <v>32.633200187286498</v>
      </c>
      <c r="C1696" s="153">
        <v>126.912644285719</v>
      </c>
      <c r="D1696" s="153">
        <v>88.081000000000003</v>
      </c>
      <c r="E1696" s="153">
        <v>213.03299999999999</v>
      </c>
      <c r="F1696" s="153">
        <v>223.05600000000001</v>
      </c>
      <c r="G1696" s="153">
        <v>195.46700000000001</v>
      </c>
      <c r="H1696" s="153">
        <v>112.66800000000001</v>
      </c>
      <c r="I1696" s="153">
        <v>33.643000000000001</v>
      </c>
      <c r="J1696" s="153">
        <v>4.0720000000000001</v>
      </c>
    </row>
    <row r="1697" spans="1:10" x14ac:dyDescent="0.25">
      <c r="A1697" s="152" t="s">
        <v>1637</v>
      </c>
      <c r="B1697" s="153">
        <v>28.543030909149099</v>
      </c>
      <c r="C1697" s="153">
        <v>118.794597352366</v>
      </c>
      <c r="D1697" s="153">
        <v>88.185000000000002</v>
      </c>
      <c r="E1697" s="153">
        <v>206.226</v>
      </c>
      <c r="F1697" s="153">
        <v>208.40899999999999</v>
      </c>
      <c r="G1697" s="153">
        <v>182.94499999999999</v>
      </c>
      <c r="H1697" s="153">
        <v>101.997</v>
      </c>
      <c r="I1697" s="153">
        <v>27.091000000000001</v>
      </c>
      <c r="J1697" s="153">
        <v>2.887</v>
      </c>
    </row>
    <row r="1698" spans="1:10" x14ac:dyDescent="0.25">
      <c r="A1698" s="152" t="s">
        <v>1638</v>
      </c>
      <c r="B1698" s="153">
        <v>24.951186964969999</v>
      </c>
      <c r="C1698" s="153">
        <v>111.148049521844</v>
      </c>
      <c r="D1698" s="153">
        <v>87.65</v>
      </c>
      <c r="E1698" s="153">
        <v>199.16900000000001</v>
      </c>
      <c r="F1698" s="153">
        <v>195.33799999999999</v>
      </c>
      <c r="G1698" s="153">
        <v>171.876</v>
      </c>
      <c r="H1698" s="153">
        <v>92.831000000000003</v>
      </c>
      <c r="I1698" s="153">
        <v>22.074000000000002</v>
      </c>
      <c r="J1698" s="153">
        <v>2.0819999999999999</v>
      </c>
    </row>
    <row r="1699" spans="1:10" x14ac:dyDescent="0.25">
      <c r="A1699" s="152" t="s">
        <v>1639</v>
      </c>
      <c r="B1699" s="153">
        <v>21.9779527085723</v>
      </c>
      <c r="C1699" s="153">
        <v>103.98361447772599</v>
      </c>
      <c r="D1699" s="153">
        <v>86.647999999999996</v>
      </c>
      <c r="E1699" s="153">
        <v>192.25</v>
      </c>
      <c r="F1699" s="153">
        <v>183.96299999999999</v>
      </c>
      <c r="G1699" s="153">
        <v>162.36699999999999</v>
      </c>
      <c r="H1699" s="153">
        <v>85.093999999999994</v>
      </c>
      <c r="I1699" s="153">
        <v>18.236999999999998</v>
      </c>
      <c r="J1699" s="153">
        <v>1.5409999999999999</v>
      </c>
    </row>
    <row r="1700" spans="1:10" x14ac:dyDescent="0.25">
      <c r="A1700" s="152" t="s">
        <v>1640</v>
      </c>
      <c r="B1700" s="153">
        <v>19.8136156363617</v>
      </c>
      <c r="C1700" s="153">
        <v>98.940902093840506</v>
      </c>
      <c r="D1700" s="153">
        <v>85.18</v>
      </c>
      <c r="E1700" s="153">
        <v>185.41399999999999</v>
      </c>
      <c r="F1700" s="153">
        <v>174.01599999999999</v>
      </c>
      <c r="G1700" s="153">
        <v>154.17400000000001</v>
      </c>
      <c r="H1700" s="153">
        <v>78.534000000000006</v>
      </c>
      <c r="I1700" s="153">
        <v>15.282999999999999</v>
      </c>
      <c r="J1700" s="153">
        <v>1.159</v>
      </c>
    </row>
    <row r="1701" spans="1:10" x14ac:dyDescent="0.25">
      <c r="A1701" s="152" t="s">
        <v>1641</v>
      </c>
      <c r="B1701" s="153">
        <v>17.767479364945299</v>
      </c>
      <c r="C1701" s="153">
        <v>93.704859599981205</v>
      </c>
      <c r="D1701" s="153">
        <v>83.325999999999993</v>
      </c>
      <c r="E1701" s="153">
        <v>178.79599999999999</v>
      </c>
      <c r="F1701" s="153">
        <v>165.46100000000001</v>
      </c>
      <c r="G1701" s="153">
        <v>147.244</v>
      </c>
      <c r="H1701" s="153">
        <v>73.03</v>
      </c>
      <c r="I1701" s="153">
        <v>12.99</v>
      </c>
      <c r="J1701" s="153">
        <v>0.89300000000000002</v>
      </c>
    </row>
    <row r="1702" spans="1:10" x14ac:dyDescent="0.25">
      <c r="A1702" s="152" t="s">
        <v>1642</v>
      </c>
      <c r="B1702" s="153">
        <v>16.060352293506799</v>
      </c>
      <c r="C1702" s="153">
        <v>89.056456588878603</v>
      </c>
      <c r="D1702" s="153">
        <v>81.078999999999994</v>
      </c>
      <c r="E1702" s="153">
        <v>172.32599999999999</v>
      </c>
      <c r="F1702" s="153">
        <v>158.08000000000001</v>
      </c>
      <c r="G1702" s="153">
        <v>141.39500000000001</v>
      </c>
      <c r="H1702" s="153">
        <v>68.396000000000001</v>
      </c>
      <c r="I1702" s="153">
        <v>11.201000000000001</v>
      </c>
      <c r="J1702" s="153">
        <v>0.70299999999999996</v>
      </c>
    </row>
    <row r="1703" spans="1:10" x14ac:dyDescent="0.25">
      <c r="A1703" s="152" t="s">
        <v>1643</v>
      </c>
      <c r="B1703" s="153">
        <v>49.736938300601999</v>
      </c>
      <c r="C1703" s="153">
        <v>179.82956182472799</v>
      </c>
      <c r="D1703" s="153">
        <v>10</v>
      </c>
      <c r="E1703" s="153">
        <v>91.998000000000005</v>
      </c>
      <c r="F1703" s="153">
        <v>184.00299999999999</v>
      </c>
      <c r="G1703" s="153">
        <v>202.99700000000001</v>
      </c>
      <c r="H1703" s="153">
        <v>139.00299999999999</v>
      </c>
      <c r="I1703" s="153">
        <v>55.999000000000002</v>
      </c>
      <c r="J1703" s="153">
        <v>0</v>
      </c>
    </row>
    <row r="1704" spans="1:10" x14ac:dyDescent="0.25">
      <c r="A1704" s="152" t="s">
        <v>1644</v>
      </c>
      <c r="B1704" s="153">
        <v>39.797789358844298</v>
      </c>
      <c r="C1704" s="153">
        <v>144.45295927285599</v>
      </c>
      <c r="D1704" s="153">
        <v>7.9980000000000002</v>
      </c>
      <c r="E1704" s="153">
        <v>96.997</v>
      </c>
      <c r="F1704" s="153">
        <v>199</v>
      </c>
      <c r="G1704" s="153">
        <v>208</v>
      </c>
      <c r="H1704" s="153">
        <v>147.00399999999999</v>
      </c>
      <c r="I1704" s="153">
        <v>52.999000000000002</v>
      </c>
      <c r="J1704" s="153">
        <v>4.0019999999999998</v>
      </c>
    </row>
    <row r="1705" spans="1:10" x14ac:dyDescent="0.25">
      <c r="A1705" s="152" t="s">
        <v>1645</v>
      </c>
      <c r="B1705" s="153">
        <v>32.483985597137803</v>
      </c>
      <c r="C1705" s="153">
        <v>129.750431315442</v>
      </c>
      <c r="D1705" s="153">
        <v>12</v>
      </c>
      <c r="E1705" s="153">
        <v>119</v>
      </c>
      <c r="F1705" s="153">
        <v>233</v>
      </c>
      <c r="G1705" s="153">
        <v>228</v>
      </c>
      <c r="H1705" s="153">
        <v>157</v>
      </c>
      <c r="I1705" s="153">
        <v>61</v>
      </c>
      <c r="J1705" s="153">
        <v>3</v>
      </c>
    </row>
    <row r="1706" spans="1:10" x14ac:dyDescent="0.25">
      <c r="A1706" s="152" t="s">
        <v>1646</v>
      </c>
      <c r="B1706" s="153">
        <v>26.276823676266002</v>
      </c>
      <c r="C1706" s="153">
        <v>121.697922518837</v>
      </c>
      <c r="D1706" s="153">
        <v>13.997999999999999</v>
      </c>
      <c r="E1706" s="153">
        <v>135</v>
      </c>
      <c r="F1706" s="153">
        <v>221</v>
      </c>
      <c r="G1706" s="153">
        <v>197.00200000000001</v>
      </c>
      <c r="H1706" s="153">
        <v>133.99700000000001</v>
      </c>
      <c r="I1706" s="153">
        <v>48.005000000000003</v>
      </c>
      <c r="J1706" s="153">
        <v>3.9980000000000002</v>
      </c>
    </row>
    <row r="1707" spans="1:10" x14ac:dyDescent="0.25">
      <c r="A1707" s="152" t="s">
        <v>1647</v>
      </c>
      <c r="B1707" s="153">
        <v>21.456939169321</v>
      </c>
      <c r="C1707" s="153">
        <v>117.70925403940799</v>
      </c>
      <c r="D1707" s="153">
        <v>21.997</v>
      </c>
      <c r="E1707" s="153">
        <v>150.99799999999999</v>
      </c>
      <c r="F1707" s="153">
        <v>237.00299999999999</v>
      </c>
      <c r="G1707" s="153">
        <v>188.00299999999999</v>
      </c>
      <c r="H1707" s="153">
        <v>119.997</v>
      </c>
      <c r="I1707" s="153">
        <v>42.003</v>
      </c>
      <c r="J1707" s="153">
        <v>2.9990000000000001</v>
      </c>
    </row>
    <row r="1708" spans="1:10" x14ac:dyDescent="0.25">
      <c r="A1708" s="152" t="s">
        <v>1648</v>
      </c>
      <c r="B1708" s="153">
        <v>17.983997535941199</v>
      </c>
      <c r="C1708" s="153">
        <v>106.91070515309001</v>
      </c>
      <c r="D1708" s="153">
        <v>22.001000000000001</v>
      </c>
      <c r="E1708" s="153">
        <v>125.997</v>
      </c>
      <c r="F1708" s="153">
        <v>202.001</v>
      </c>
      <c r="G1708" s="153">
        <v>168</v>
      </c>
      <c r="H1708" s="153">
        <v>97</v>
      </c>
      <c r="I1708" s="153">
        <v>31.003</v>
      </c>
      <c r="J1708" s="153">
        <v>2.9980000000000002</v>
      </c>
    </row>
    <row r="1709" spans="1:10" x14ac:dyDescent="0.25">
      <c r="A1709" s="152" t="s">
        <v>1649</v>
      </c>
      <c r="B1709" s="153">
        <v>12.4782461258099</v>
      </c>
      <c r="C1709" s="153">
        <v>96.235675295919805</v>
      </c>
      <c r="D1709" s="153">
        <v>18.998999999999999</v>
      </c>
      <c r="E1709" s="153">
        <v>102.002</v>
      </c>
      <c r="F1709" s="153">
        <v>170.999</v>
      </c>
      <c r="G1709" s="153">
        <v>147.00299999999999</v>
      </c>
      <c r="H1709" s="153">
        <v>84.998000000000005</v>
      </c>
      <c r="I1709" s="153">
        <v>24.998999999999999</v>
      </c>
      <c r="J1709" s="153">
        <v>2</v>
      </c>
    </row>
    <row r="1710" spans="1:10" x14ac:dyDescent="0.25">
      <c r="A1710" s="152" t="s">
        <v>1650</v>
      </c>
      <c r="B1710" s="153">
        <v>10.0922433032505</v>
      </c>
      <c r="C1710" s="153">
        <v>83.730074050837999</v>
      </c>
      <c r="D1710" s="153">
        <v>14.999000000000001</v>
      </c>
      <c r="E1710" s="153">
        <v>70.998000000000005</v>
      </c>
      <c r="F1710" s="153">
        <v>142.00299999999999</v>
      </c>
      <c r="G1710" s="153">
        <v>125.002</v>
      </c>
      <c r="H1710" s="153">
        <v>64.001000000000005</v>
      </c>
      <c r="I1710" s="153">
        <v>17.998999999999999</v>
      </c>
      <c r="J1710" s="153">
        <v>0.998</v>
      </c>
    </row>
    <row r="1711" spans="1:10" x14ac:dyDescent="0.25">
      <c r="A1711" s="152" t="s">
        <v>1651</v>
      </c>
      <c r="B1711" s="153">
        <v>8.1200417917358596</v>
      </c>
      <c r="C1711" s="153">
        <v>75.644005790206506</v>
      </c>
      <c r="D1711" s="153">
        <v>15.997999999999999</v>
      </c>
      <c r="E1711" s="153">
        <v>53.999000000000002</v>
      </c>
      <c r="F1711" s="153">
        <v>117.002</v>
      </c>
      <c r="G1711" s="153">
        <v>121.001</v>
      </c>
      <c r="H1711" s="153">
        <v>58</v>
      </c>
      <c r="I1711" s="153">
        <v>14.002000000000001</v>
      </c>
      <c r="J1711" s="153">
        <v>0.998</v>
      </c>
    </row>
    <row r="1712" spans="1:10" x14ac:dyDescent="0.25">
      <c r="A1712" s="152" t="s">
        <v>1652</v>
      </c>
      <c r="B1712" s="153">
        <v>7.3400880251890399</v>
      </c>
      <c r="C1712" s="153">
        <v>69.681976334934703</v>
      </c>
      <c r="D1712" s="153">
        <v>19</v>
      </c>
      <c r="E1712" s="153">
        <v>50.999000000000002</v>
      </c>
      <c r="F1712" s="153">
        <v>99.998999999999995</v>
      </c>
      <c r="G1712" s="153">
        <v>134</v>
      </c>
      <c r="H1712" s="153">
        <v>69.998999999999995</v>
      </c>
      <c r="I1712" s="153">
        <v>13.002000000000001</v>
      </c>
      <c r="J1712" s="153">
        <v>1.0009999999999999</v>
      </c>
    </row>
    <row r="1713" spans="1:10" x14ac:dyDescent="0.25">
      <c r="A1713" s="152" t="s">
        <v>1653</v>
      </c>
      <c r="B1713" s="153">
        <v>6.5028520374263996</v>
      </c>
      <c r="C1713" s="153">
        <v>63.355166287996397</v>
      </c>
      <c r="D1713" s="153">
        <v>19.001999999999999</v>
      </c>
      <c r="E1713" s="153">
        <v>50.999000000000002</v>
      </c>
      <c r="F1713" s="153">
        <v>93</v>
      </c>
      <c r="G1713" s="153">
        <v>132.999</v>
      </c>
      <c r="H1713" s="153">
        <v>81.001000000000005</v>
      </c>
      <c r="I1713" s="153">
        <v>15.999000000000001</v>
      </c>
      <c r="J1713" s="153">
        <v>0</v>
      </c>
    </row>
    <row r="1714" spans="1:10" x14ac:dyDescent="0.25">
      <c r="A1714" s="152" t="s">
        <v>1654</v>
      </c>
      <c r="B1714" s="153">
        <v>4.5302756284685302</v>
      </c>
      <c r="C1714" s="153">
        <v>56.404603543339803</v>
      </c>
      <c r="D1714" s="153">
        <v>16.257999999999999</v>
      </c>
      <c r="E1714" s="153">
        <v>48.953000000000003</v>
      </c>
      <c r="F1714" s="153">
        <v>85.055999999999997</v>
      </c>
      <c r="G1714" s="153">
        <v>134.249</v>
      </c>
      <c r="H1714" s="153">
        <v>94.540999999999997</v>
      </c>
      <c r="I1714" s="153">
        <v>19.388000000000002</v>
      </c>
      <c r="J1714" s="153">
        <v>0.91500000000000004</v>
      </c>
    </row>
    <row r="1715" spans="1:10" x14ac:dyDescent="0.25">
      <c r="A1715" s="152" t="s">
        <v>1655</v>
      </c>
      <c r="B1715" s="153">
        <v>3.5676423122054102</v>
      </c>
      <c r="C1715" s="153">
        <v>51.266199371218498</v>
      </c>
      <c r="D1715" s="153">
        <v>12.13</v>
      </c>
      <c r="E1715" s="153">
        <v>51.07</v>
      </c>
      <c r="F1715" s="153">
        <v>87.754999999999995</v>
      </c>
      <c r="G1715" s="153">
        <v>130.346</v>
      </c>
      <c r="H1715" s="153">
        <v>97.534000000000006</v>
      </c>
      <c r="I1715" s="153">
        <v>22.460999999999999</v>
      </c>
      <c r="J1715" s="153">
        <v>1.304</v>
      </c>
    </row>
    <row r="1716" spans="1:10" x14ac:dyDescent="0.25">
      <c r="A1716" s="152" t="s">
        <v>1656</v>
      </c>
      <c r="B1716" s="153">
        <v>2.9602989569057501</v>
      </c>
      <c r="C1716" s="153">
        <v>47.577134433431702</v>
      </c>
      <c r="D1716" s="153">
        <v>8.7379999999999995</v>
      </c>
      <c r="E1716" s="153">
        <v>50.128999999999998</v>
      </c>
      <c r="F1716" s="153">
        <v>100.673</v>
      </c>
      <c r="G1716" s="153">
        <v>134.232</v>
      </c>
      <c r="H1716" s="153">
        <v>86.182000000000002</v>
      </c>
      <c r="I1716" s="153">
        <v>18.347000000000001</v>
      </c>
      <c r="J1716" s="153">
        <v>1.2589999999999999</v>
      </c>
    </row>
    <row r="1717" spans="1:10" x14ac:dyDescent="0.25">
      <c r="A1717" s="152" t="s">
        <v>1657</v>
      </c>
      <c r="B1717" s="153">
        <v>2.6051715118383698</v>
      </c>
      <c r="C1717" s="153">
        <v>44.162674952602401</v>
      </c>
      <c r="D1717" s="153">
        <v>8.6880000000000006</v>
      </c>
      <c r="E1717" s="153">
        <v>49.84</v>
      </c>
      <c r="F1717" s="153">
        <v>100.09399999999999</v>
      </c>
      <c r="G1717" s="153">
        <v>133.459</v>
      </c>
      <c r="H1717" s="153">
        <v>85.685000000000002</v>
      </c>
      <c r="I1717" s="153">
        <v>18.242999999999999</v>
      </c>
      <c r="J1717" s="153">
        <v>1.2509999999999999</v>
      </c>
    </row>
    <row r="1718" spans="1:10" x14ac:dyDescent="0.25">
      <c r="A1718" s="152" t="s">
        <v>1658</v>
      </c>
      <c r="B1718" s="153">
        <v>2.3163553211469301</v>
      </c>
      <c r="C1718" s="153">
        <v>41.186155128757697</v>
      </c>
      <c r="D1718" s="153">
        <v>8.6419999999999995</v>
      </c>
      <c r="E1718" s="153">
        <v>49.573999999999998</v>
      </c>
      <c r="F1718" s="153">
        <v>99.558999999999997</v>
      </c>
      <c r="G1718" s="153">
        <v>132.74799999999999</v>
      </c>
      <c r="H1718" s="153">
        <v>85.227000000000004</v>
      </c>
      <c r="I1718" s="153">
        <v>18.145</v>
      </c>
      <c r="J1718" s="153">
        <v>1.2450000000000001</v>
      </c>
    </row>
    <row r="1719" spans="1:10" x14ac:dyDescent="0.25">
      <c r="A1719" s="152" t="s">
        <v>1659</v>
      </c>
      <c r="B1719" s="153">
        <v>2.1046259987540501</v>
      </c>
      <c r="C1719" s="153">
        <v>38.550994333826999</v>
      </c>
      <c r="D1719" s="153">
        <v>8.61</v>
      </c>
      <c r="E1719" s="153">
        <v>49.393999999999998</v>
      </c>
      <c r="F1719" s="153">
        <v>99.195999999999998</v>
      </c>
      <c r="G1719" s="153">
        <v>132.26400000000001</v>
      </c>
      <c r="H1719" s="153">
        <v>84.917000000000002</v>
      </c>
      <c r="I1719" s="153">
        <v>18.079000000000001</v>
      </c>
      <c r="J1719" s="153">
        <v>1.24</v>
      </c>
    </row>
    <row r="1720" spans="1:10" x14ac:dyDescent="0.25">
      <c r="A1720" s="152" t="s">
        <v>1660</v>
      </c>
      <c r="B1720" s="153">
        <v>1.94992557021645</v>
      </c>
      <c r="C1720" s="153">
        <v>36.187379103123497</v>
      </c>
      <c r="D1720" s="153">
        <v>8.5830000000000002</v>
      </c>
      <c r="E1720" s="153">
        <v>49.238</v>
      </c>
      <c r="F1720" s="153">
        <v>98.884</v>
      </c>
      <c r="G1720" s="153">
        <v>131.84700000000001</v>
      </c>
      <c r="H1720" s="153">
        <v>84.65</v>
      </c>
      <c r="I1720" s="153">
        <v>18.021999999999998</v>
      </c>
      <c r="J1720" s="153">
        <v>1.236</v>
      </c>
    </row>
    <row r="1721" spans="1:10" x14ac:dyDescent="0.25">
      <c r="A1721" s="152" t="s">
        <v>1661</v>
      </c>
      <c r="B1721" s="153">
        <v>1.8231525486790401</v>
      </c>
      <c r="C1721" s="153">
        <v>33.894140911026703</v>
      </c>
      <c r="D1721" s="153">
        <v>8.56</v>
      </c>
      <c r="E1721" s="153">
        <v>49.107999999999997</v>
      </c>
      <c r="F1721" s="153">
        <v>98.622</v>
      </c>
      <c r="G1721" s="153">
        <v>131.49799999999999</v>
      </c>
      <c r="H1721" s="153">
        <v>84.424999999999997</v>
      </c>
      <c r="I1721" s="153">
        <v>17.974</v>
      </c>
      <c r="J1721" s="153">
        <v>1.2330000000000001</v>
      </c>
    </row>
    <row r="1722" spans="1:10" x14ac:dyDescent="0.25">
      <c r="A1722" s="152" t="s">
        <v>1662</v>
      </c>
      <c r="B1722" s="153">
        <v>1.71902129432844</v>
      </c>
      <c r="C1722" s="153">
        <v>31.719251343645301</v>
      </c>
      <c r="D1722" s="153">
        <v>8.5429999999999993</v>
      </c>
      <c r="E1722" s="153">
        <v>49.006999999999998</v>
      </c>
      <c r="F1722" s="153">
        <v>98.421000000000006</v>
      </c>
      <c r="G1722" s="153">
        <v>131.22800000000001</v>
      </c>
      <c r="H1722" s="153">
        <v>84.253</v>
      </c>
      <c r="I1722" s="153">
        <v>17.937999999999999</v>
      </c>
      <c r="J1722" s="153">
        <v>1.23</v>
      </c>
    </row>
    <row r="1723" spans="1:10" x14ac:dyDescent="0.25">
      <c r="A1723" s="152" t="s">
        <v>1663</v>
      </c>
      <c r="B1723" s="153">
        <v>48.7453851941412</v>
      </c>
      <c r="C1723" s="153">
        <v>131.668684092859</v>
      </c>
      <c r="D1723" s="153">
        <v>86.120999999999995</v>
      </c>
      <c r="E1723" s="153">
        <v>248.08</v>
      </c>
      <c r="F1723" s="153">
        <v>234.45500000000001</v>
      </c>
      <c r="G1723" s="153">
        <v>161.232</v>
      </c>
      <c r="H1723" s="153">
        <v>91.613</v>
      </c>
      <c r="I1723" s="153">
        <v>28.117000000000001</v>
      </c>
      <c r="J1723" s="153">
        <v>5.782</v>
      </c>
    </row>
    <row r="1724" spans="1:10" x14ac:dyDescent="0.25">
      <c r="A1724" s="152" t="s">
        <v>1664</v>
      </c>
      <c r="B1724" s="153">
        <v>40.159438311404799</v>
      </c>
      <c r="C1724" s="153">
        <v>123.48947462931601</v>
      </c>
      <c r="D1724" s="153">
        <v>61.487000000000002</v>
      </c>
      <c r="E1724" s="153">
        <v>231.815</v>
      </c>
      <c r="F1724" s="153">
        <v>221.33099999999999</v>
      </c>
      <c r="G1724" s="153">
        <v>151.274</v>
      </c>
      <c r="H1724" s="153">
        <v>83.685000000000002</v>
      </c>
      <c r="I1724" s="153">
        <v>23.373000000000001</v>
      </c>
      <c r="J1724" s="153">
        <v>5.3550000000000004</v>
      </c>
    </row>
    <row r="1725" spans="1:10" x14ac:dyDescent="0.25">
      <c r="A1725" s="152" t="s">
        <v>1665</v>
      </c>
      <c r="B1725" s="153">
        <v>33.691765898650303</v>
      </c>
      <c r="C1725" s="153">
        <v>116.075665762515</v>
      </c>
      <c r="D1725" s="153">
        <v>46.109000000000002</v>
      </c>
      <c r="E1725" s="153">
        <v>228.32499999999999</v>
      </c>
      <c r="F1725" s="153">
        <v>231.101</v>
      </c>
      <c r="G1725" s="153">
        <v>154.029</v>
      </c>
      <c r="H1725" s="153">
        <v>77.978999999999999</v>
      </c>
      <c r="I1725" s="153">
        <v>26.370999999999999</v>
      </c>
      <c r="J1725" s="153">
        <v>5.3460000000000001</v>
      </c>
    </row>
    <row r="1726" spans="1:10" x14ac:dyDescent="0.25">
      <c r="A1726" s="152" t="s">
        <v>1666</v>
      </c>
      <c r="B1726" s="153">
        <v>28.600536766201898</v>
      </c>
      <c r="C1726" s="153">
        <v>108.738963226422</v>
      </c>
      <c r="D1726" s="153">
        <v>37.917000000000002</v>
      </c>
      <c r="E1726" s="153">
        <v>208.458</v>
      </c>
      <c r="F1726" s="153">
        <v>235.37299999999999</v>
      </c>
      <c r="G1726" s="153">
        <v>164.63800000000001</v>
      </c>
      <c r="H1726" s="153">
        <v>81.948999999999998</v>
      </c>
      <c r="I1726" s="153">
        <v>22.783000000000001</v>
      </c>
      <c r="J1726" s="153">
        <v>5.5620000000000003</v>
      </c>
    </row>
    <row r="1727" spans="1:10" x14ac:dyDescent="0.25">
      <c r="A1727" s="152" t="s">
        <v>1667</v>
      </c>
      <c r="B1727" s="153">
        <v>24.179861417500899</v>
      </c>
      <c r="C1727" s="153">
        <v>100.80345302344</v>
      </c>
      <c r="D1727" s="153">
        <v>42.750999999999998</v>
      </c>
      <c r="E1727" s="153">
        <v>206.81899999999999</v>
      </c>
      <c r="F1727" s="153">
        <v>225.38200000000001</v>
      </c>
      <c r="G1727" s="153">
        <v>168.72</v>
      </c>
      <c r="H1727" s="153">
        <v>90.838999999999999</v>
      </c>
      <c r="I1727" s="153">
        <v>23.373999999999999</v>
      </c>
      <c r="J1727" s="153">
        <v>3.4950000000000001</v>
      </c>
    </row>
    <row r="1728" spans="1:10" x14ac:dyDescent="0.25">
      <c r="A1728" s="152" t="s">
        <v>1668</v>
      </c>
      <c r="B1728" s="153">
        <v>20.021312842230099</v>
      </c>
      <c r="C1728" s="153">
        <v>91.958982190641606</v>
      </c>
      <c r="D1728" s="153">
        <v>40.448</v>
      </c>
      <c r="E1728" s="153">
        <v>194.80199999999999</v>
      </c>
      <c r="F1728" s="153">
        <v>204.99</v>
      </c>
      <c r="G1728" s="153">
        <v>149.946</v>
      </c>
      <c r="H1728" s="153">
        <v>80.722999999999999</v>
      </c>
      <c r="I1728" s="153">
        <v>19.675999999999998</v>
      </c>
      <c r="J1728" s="153">
        <v>2.4950000000000001</v>
      </c>
    </row>
    <row r="1729" spans="1:10" x14ac:dyDescent="0.25">
      <c r="A1729" s="152" t="s">
        <v>1669</v>
      </c>
      <c r="B1729" s="153">
        <v>16.1753164794114</v>
      </c>
      <c r="C1729" s="153">
        <v>82.7744745304134</v>
      </c>
      <c r="D1729" s="153">
        <v>31.283999999999999</v>
      </c>
      <c r="E1729" s="153">
        <v>174.762</v>
      </c>
      <c r="F1729" s="153">
        <v>194.958</v>
      </c>
      <c r="G1729" s="153">
        <v>137.11600000000001</v>
      </c>
      <c r="H1729" s="153">
        <v>71.525000000000006</v>
      </c>
      <c r="I1729" s="153">
        <v>15.808999999999999</v>
      </c>
      <c r="J1729" s="153">
        <v>1.3660000000000001</v>
      </c>
    </row>
    <row r="1730" spans="1:10" x14ac:dyDescent="0.25">
      <c r="A1730" s="152" t="s">
        <v>1670</v>
      </c>
      <c r="B1730" s="153">
        <v>12.8313348652346</v>
      </c>
      <c r="C1730" s="153">
        <v>74.026251159289203</v>
      </c>
      <c r="D1730" s="153">
        <v>21.92</v>
      </c>
      <c r="E1730" s="153">
        <v>153.68199999999999</v>
      </c>
      <c r="F1730" s="153">
        <v>201.58099999999999</v>
      </c>
      <c r="G1730" s="153">
        <v>144.94999999999999</v>
      </c>
      <c r="H1730" s="153">
        <v>73.718000000000004</v>
      </c>
      <c r="I1730" s="153">
        <v>16.885999999999999</v>
      </c>
      <c r="J1730" s="153">
        <v>1.2829999999999999</v>
      </c>
    </row>
    <row r="1731" spans="1:10" x14ac:dyDescent="0.25">
      <c r="A1731" s="152" t="s">
        <v>1671</v>
      </c>
      <c r="B1731" s="153">
        <v>10.0771526328723</v>
      </c>
      <c r="C1731" s="153">
        <v>65.865052170740498</v>
      </c>
      <c r="D1731" s="153">
        <v>19.341999999999999</v>
      </c>
      <c r="E1731" s="153">
        <v>132.005</v>
      </c>
      <c r="F1731" s="153">
        <v>193.392</v>
      </c>
      <c r="G1731" s="153">
        <v>147.10499999999999</v>
      </c>
      <c r="H1731" s="153">
        <v>75.738</v>
      </c>
      <c r="I1731" s="153">
        <v>17.605</v>
      </c>
      <c r="J1731" s="153">
        <v>1.4730000000000001</v>
      </c>
    </row>
    <row r="1732" spans="1:10" x14ac:dyDescent="0.25">
      <c r="A1732" s="152" t="s">
        <v>1672</v>
      </c>
      <c r="B1732" s="153">
        <v>7.9056534900414599</v>
      </c>
      <c r="C1732" s="153">
        <v>58.4822097637567</v>
      </c>
      <c r="D1732" s="153">
        <v>17.652999999999999</v>
      </c>
      <c r="E1732" s="153">
        <v>119.962</v>
      </c>
      <c r="F1732" s="153">
        <v>189.696</v>
      </c>
      <c r="G1732" s="153">
        <v>156.75800000000001</v>
      </c>
      <c r="H1732" s="153">
        <v>81.662999999999997</v>
      </c>
      <c r="I1732" s="153">
        <v>19.425000000000001</v>
      </c>
      <c r="J1732" s="153">
        <v>1.343</v>
      </c>
    </row>
    <row r="1733" spans="1:10" x14ac:dyDescent="0.25">
      <c r="A1733" s="152" t="s">
        <v>1673</v>
      </c>
      <c r="B1733" s="153">
        <v>6.2230362380373299</v>
      </c>
      <c r="C1733" s="153">
        <v>51.9211009912596</v>
      </c>
      <c r="D1733" s="153">
        <v>16.052</v>
      </c>
      <c r="E1733" s="153">
        <v>113.85899999999999</v>
      </c>
      <c r="F1733" s="153">
        <v>179.376</v>
      </c>
      <c r="G1733" s="153">
        <v>161.19900000000001</v>
      </c>
      <c r="H1733" s="153">
        <v>88.403999999999996</v>
      </c>
      <c r="I1733" s="153">
        <v>21.751999999999999</v>
      </c>
      <c r="J1733" s="153">
        <v>1.5780000000000001</v>
      </c>
    </row>
    <row r="1734" spans="1:10" x14ac:dyDescent="0.25">
      <c r="A1734" s="152" t="s">
        <v>1674</v>
      </c>
      <c r="B1734" s="153">
        <v>4.9143071505318696</v>
      </c>
      <c r="C1734" s="153">
        <v>46.1039850871082</v>
      </c>
      <c r="D1734" s="153">
        <v>13.96</v>
      </c>
      <c r="E1734" s="153">
        <v>106.559</v>
      </c>
      <c r="F1734" s="153">
        <v>171.655</v>
      </c>
      <c r="G1734" s="153">
        <v>167.27199999999999</v>
      </c>
      <c r="H1734" s="153">
        <v>96.069000000000003</v>
      </c>
      <c r="I1734" s="153">
        <v>24.398</v>
      </c>
      <c r="J1734" s="153">
        <v>2.2469999999999999</v>
      </c>
    </row>
    <row r="1735" spans="1:10" x14ac:dyDescent="0.25">
      <c r="A1735" s="152" t="s">
        <v>1675</v>
      </c>
      <c r="B1735" s="153">
        <v>4.3897176960010498</v>
      </c>
      <c r="C1735" s="153">
        <v>40.906373435096398</v>
      </c>
      <c r="D1735" s="153">
        <v>11.568</v>
      </c>
      <c r="E1735" s="153">
        <v>108.628</v>
      </c>
      <c r="F1735" s="153">
        <v>175.066</v>
      </c>
      <c r="G1735" s="153">
        <v>178.55600000000001</v>
      </c>
      <c r="H1735" s="153">
        <v>105.181</v>
      </c>
      <c r="I1735" s="153">
        <v>28.504999999999999</v>
      </c>
      <c r="J1735" s="153">
        <v>2.6360000000000001</v>
      </c>
    </row>
    <row r="1736" spans="1:10" x14ac:dyDescent="0.25">
      <c r="A1736" s="152" t="s">
        <v>1676</v>
      </c>
      <c r="B1736" s="153">
        <v>3.6823600146564899</v>
      </c>
      <c r="C1736" s="153">
        <v>37.936279561274503</v>
      </c>
      <c r="D1736" s="153">
        <v>7.8010000000000002</v>
      </c>
      <c r="E1736" s="153">
        <v>94.290999999999997</v>
      </c>
      <c r="F1736" s="153">
        <v>155.65100000000001</v>
      </c>
      <c r="G1736" s="153">
        <v>178.59700000000001</v>
      </c>
      <c r="H1736" s="153">
        <v>112.04</v>
      </c>
      <c r="I1736" s="153">
        <v>33.048000000000002</v>
      </c>
      <c r="J1736" s="153">
        <v>3.7919999999999998</v>
      </c>
    </row>
    <row r="1737" spans="1:10" x14ac:dyDescent="0.25">
      <c r="A1737" s="152" t="s">
        <v>1677</v>
      </c>
      <c r="B1737" s="153">
        <v>3.1723586084220199</v>
      </c>
      <c r="C1737" s="153">
        <v>35.204095197552199</v>
      </c>
      <c r="D1737" s="153">
        <v>6.41</v>
      </c>
      <c r="E1737" s="153">
        <v>86.322000000000003</v>
      </c>
      <c r="F1737" s="153">
        <v>144.32499999999999</v>
      </c>
      <c r="G1737" s="153">
        <v>174.43799999999999</v>
      </c>
      <c r="H1737" s="153">
        <v>112.22199999999999</v>
      </c>
      <c r="I1737" s="153">
        <v>34.283999999999999</v>
      </c>
      <c r="J1737" s="153">
        <v>4.319</v>
      </c>
    </row>
    <row r="1738" spans="1:10" x14ac:dyDescent="0.25">
      <c r="A1738" s="152" t="s">
        <v>1678</v>
      </c>
      <c r="B1738" s="153">
        <v>2.7906487946448602</v>
      </c>
      <c r="C1738" s="153">
        <v>32.667288322162499</v>
      </c>
      <c r="D1738" s="153">
        <v>5.359</v>
      </c>
      <c r="E1738" s="153">
        <v>79.412999999999997</v>
      </c>
      <c r="F1738" s="153">
        <v>134.54300000000001</v>
      </c>
      <c r="G1738" s="153">
        <v>170.44800000000001</v>
      </c>
      <c r="H1738" s="153">
        <v>112.03400000000001</v>
      </c>
      <c r="I1738" s="153">
        <v>35.265999999999998</v>
      </c>
      <c r="J1738" s="153">
        <v>4.8170000000000002</v>
      </c>
    </row>
    <row r="1739" spans="1:10" x14ac:dyDescent="0.25">
      <c r="A1739" s="152" t="s">
        <v>1679</v>
      </c>
      <c r="B1739" s="153">
        <v>2.49227716275524</v>
      </c>
      <c r="C1739" s="153">
        <v>30.217594409778201</v>
      </c>
      <c r="D1739" s="153">
        <v>4.5570000000000004</v>
      </c>
      <c r="E1739" s="153">
        <v>73.373999999999995</v>
      </c>
      <c r="F1739" s="153">
        <v>126.075</v>
      </c>
      <c r="G1739" s="153">
        <v>166.577</v>
      </c>
      <c r="H1739" s="153">
        <v>111.41</v>
      </c>
      <c r="I1739" s="153">
        <v>35.948999999999998</v>
      </c>
      <c r="J1739" s="153">
        <v>5.258</v>
      </c>
    </row>
    <row r="1740" spans="1:10" x14ac:dyDescent="0.25">
      <c r="A1740" s="152" t="s">
        <v>1680</v>
      </c>
      <c r="B1740" s="153">
        <v>2.2487141546623199</v>
      </c>
      <c r="C1740" s="153">
        <v>28.003097928308598</v>
      </c>
      <c r="D1740" s="153">
        <v>3.94</v>
      </c>
      <c r="E1740" s="153">
        <v>68.087000000000003</v>
      </c>
      <c r="F1740" s="153">
        <v>118.705</v>
      </c>
      <c r="G1740" s="153">
        <v>162.78899999999999</v>
      </c>
      <c r="H1740" s="153">
        <v>110.37</v>
      </c>
      <c r="I1740" s="153">
        <v>36.323999999999998</v>
      </c>
      <c r="J1740" s="153">
        <v>5.625</v>
      </c>
    </row>
    <row r="1741" spans="1:10" x14ac:dyDescent="0.25">
      <c r="A1741" s="152" t="s">
        <v>1681</v>
      </c>
      <c r="B1741" s="153">
        <v>2.0375643023204901</v>
      </c>
      <c r="C1741" s="153">
        <v>25.7893535533841</v>
      </c>
      <c r="D1741" s="153">
        <v>3.472</v>
      </c>
      <c r="E1741" s="153">
        <v>63.563000000000002</v>
      </c>
      <c r="F1741" s="153">
        <v>112.547</v>
      </c>
      <c r="G1741" s="153">
        <v>159.35900000000001</v>
      </c>
      <c r="H1741" s="153">
        <v>109.104</v>
      </c>
      <c r="I1741" s="153">
        <v>36.436</v>
      </c>
      <c r="J1741" s="153">
        <v>5.899</v>
      </c>
    </row>
    <row r="1742" spans="1:10" x14ac:dyDescent="0.25">
      <c r="A1742" s="152" t="s">
        <v>1682</v>
      </c>
      <c r="B1742" s="153">
        <v>1.8636022215241499</v>
      </c>
      <c r="C1742" s="153">
        <v>23.789185097192199</v>
      </c>
      <c r="D1742" s="153">
        <v>3.109</v>
      </c>
      <c r="E1742" s="153">
        <v>59.561999999999998</v>
      </c>
      <c r="F1742" s="153">
        <v>107.175</v>
      </c>
      <c r="G1742" s="153">
        <v>155.88999999999999</v>
      </c>
      <c r="H1742" s="153">
        <v>107.369</v>
      </c>
      <c r="I1742" s="153">
        <v>36.198999999999998</v>
      </c>
      <c r="J1742" s="153">
        <v>6.056</v>
      </c>
    </row>
    <row r="1743" spans="1:10" x14ac:dyDescent="0.25">
      <c r="A1743" s="152" t="s">
        <v>1683</v>
      </c>
      <c r="B1743" s="153">
        <v>75.426895232090004</v>
      </c>
      <c r="C1743" s="153">
        <v>135.434496962249</v>
      </c>
      <c r="D1743" s="153">
        <v>15.599</v>
      </c>
      <c r="E1743" s="153">
        <v>101.401</v>
      </c>
      <c r="F1743" s="153">
        <v>141.6</v>
      </c>
      <c r="G1743" s="153">
        <v>106.6</v>
      </c>
      <c r="H1743" s="153">
        <v>76.400000000000006</v>
      </c>
      <c r="I1743" s="153">
        <v>26.998000000000001</v>
      </c>
      <c r="J1743" s="153">
        <v>2.4020000000000001</v>
      </c>
    </row>
    <row r="1744" spans="1:10" x14ac:dyDescent="0.25">
      <c r="A1744" s="152" t="s">
        <v>1684</v>
      </c>
      <c r="B1744" s="153">
        <v>58.139490976180397</v>
      </c>
      <c r="C1744" s="153">
        <v>116.714261668449</v>
      </c>
      <c r="D1744" s="153">
        <v>17.001000000000001</v>
      </c>
      <c r="E1744" s="153">
        <v>102.798</v>
      </c>
      <c r="F1744" s="153">
        <v>142.40100000000001</v>
      </c>
      <c r="G1744" s="153">
        <v>106.398</v>
      </c>
      <c r="H1744" s="153">
        <v>65.200999999999993</v>
      </c>
      <c r="I1744" s="153">
        <v>22.2</v>
      </c>
      <c r="J1744" s="153">
        <v>2.0009999999999999</v>
      </c>
    </row>
    <row r="1745" spans="1:10" x14ac:dyDescent="0.25">
      <c r="A1745" s="152" t="s">
        <v>1685</v>
      </c>
      <c r="B1745" s="153">
        <v>47.757568899519001</v>
      </c>
      <c r="C1745" s="153">
        <v>107.108776053181</v>
      </c>
      <c r="D1745" s="153">
        <v>20.652999999999999</v>
      </c>
      <c r="E1745" s="153">
        <v>119.371</v>
      </c>
      <c r="F1745" s="153">
        <v>160.76599999999999</v>
      </c>
      <c r="G1745" s="153">
        <v>114.95399999999999</v>
      </c>
      <c r="H1745" s="153">
        <v>61.844000000000001</v>
      </c>
      <c r="I1745" s="153">
        <v>21.715</v>
      </c>
      <c r="J1745" s="153">
        <v>1.4970000000000001</v>
      </c>
    </row>
    <row r="1746" spans="1:10" x14ac:dyDescent="0.25">
      <c r="A1746" s="152" t="s">
        <v>1686</v>
      </c>
      <c r="B1746" s="153">
        <v>37.802424691724902</v>
      </c>
      <c r="C1746" s="153">
        <v>99.702354555074606</v>
      </c>
      <c r="D1746" s="153">
        <v>25.344000000000001</v>
      </c>
      <c r="E1746" s="153">
        <v>129.47300000000001</v>
      </c>
      <c r="F1746" s="153">
        <v>158.07</v>
      </c>
      <c r="G1746" s="153">
        <v>109.197</v>
      </c>
      <c r="H1746" s="153">
        <v>58.26</v>
      </c>
      <c r="I1746" s="153">
        <v>17.797000000000001</v>
      </c>
      <c r="J1746" s="153">
        <v>1.639</v>
      </c>
    </row>
    <row r="1747" spans="1:10" x14ac:dyDescent="0.25">
      <c r="A1747" s="152" t="s">
        <v>1687</v>
      </c>
      <c r="B1747" s="153">
        <v>29.9792990432863</v>
      </c>
      <c r="C1747" s="153">
        <v>91.234798508112306</v>
      </c>
      <c r="D1747" s="153">
        <v>29.818999999999999</v>
      </c>
      <c r="E1747" s="153">
        <v>130.54499999999999</v>
      </c>
      <c r="F1747" s="153">
        <v>149.34</v>
      </c>
      <c r="G1747" s="153">
        <v>92.438999999999993</v>
      </c>
      <c r="H1747" s="153">
        <v>46.9</v>
      </c>
      <c r="I1747" s="153">
        <v>14.475</v>
      </c>
      <c r="J1747" s="153">
        <v>1.022</v>
      </c>
    </row>
    <row r="1748" spans="1:10" x14ac:dyDescent="0.25">
      <c r="A1748" s="152" t="s">
        <v>1688</v>
      </c>
      <c r="B1748" s="153">
        <v>20.147874448402298</v>
      </c>
      <c r="C1748" s="153">
        <v>81.215973924365201</v>
      </c>
      <c r="D1748" s="153">
        <v>26.018000000000001</v>
      </c>
      <c r="E1748" s="153">
        <v>113.14700000000001</v>
      </c>
      <c r="F1748" s="153">
        <v>122.545</v>
      </c>
      <c r="G1748" s="153">
        <v>73.575999999999993</v>
      </c>
      <c r="H1748" s="153">
        <v>32.002000000000002</v>
      </c>
      <c r="I1748" s="153">
        <v>9.1120000000000001</v>
      </c>
      <c r="J1748" s="153">
        <v>0.72</v>
      </c>
    </row>
    <row r="1749" spans="1:10" x14ac:dyDescent="0.25">
      <c r="A1749" s="152" t="s">
        <v>1689</v>
      </c>
      <c r="B1749" s="153">
        <v>14.724081137196</v>
      </c>
      <c r="C1749" s="153">
        <v>72.485473918290296</v>
      </c>
      <c r="D1749" s="153">
        <v>15.992000000000001</v>
      </c>
      <c r="E1749" s="153">
        <v>86.537000000000006</v>
      </c>
      <c r="F1749" s="153">
        <v>106.544</v>
      </c>
      <c r="G1749" s="153">
        <v>64.385999999999996</v>
      </c>
      <c r="H1749" s="153">
        <v>25.641999999999999</v>
      </c>
      <c r="I1749" s="153">
        <v>5.415</v>
      </c>
      <c r="J1749" s="153">
        <v>0.38400000000000001</v>
      </c>
    </row>
    <row r="1750" spans="1:10" x14ac:dyDescent="0.25">
      <c r="A1750" s="152" t="s">
        <v>1690</v>
      </c>
      <c r="B1750" s="153">
        <v>10.9976115162812</v>
      </c>
      <c r="C1750" s="153">
        <v>64.886000809797693</v>
      </c>
      <c r="D1750" s="153">
        <v>9.9629999999999992</v>
      </c>
      <c r="E1750" s="153">
        <v>62.47</v>
      </c>
      <c r="F1750" s="153">
        <v>98.396000000000001</v>
      </c>
      <c r="G1750" s="153">
        <v>67.62</v>
      </c>
      <c r="H1750" s="153">
        <v>26.114000000000001</v>
      </c>
      <c r="I1750" s="153">
        <v>5.0960000000000001</v>
      </c>
      <c r="J1750" s="153">
        <v>0.28100000000000003</v>
      </c>
    </row>
    <row r="1751" spans="1:10" x14ac:dyDescent="0.25">
      <c r="A1751" s="152" t="s">
        <v>1691</v>
      </c>
      <c r="B1751" s="153">
        <v>8.8613225892473206</v>
      </c>
      <c r="C1751" s="153">
        <v>59.863095363994802</v>
      </c>
      <c r="D1751" s="153">
        <v>7.7430000000000003</v>
      </c>
      <c r="E1751" s="153">
        <v>46.1</v>
      </c>
      <c r="F1751" s="153">
        <v>89.802999999999997</v>
      </c>
      <c r="G1751" s="153">
        <v>74.253</v>
      </c>
      <c r="H1751" s="153">
        <v>30.510999999999999</v>
      </c>
      <c r="I1751" s="153">
        <v>5.6130000000000004</v>
      </c>
      <c r="J1751" s="153">
        <v>0.27700000000000002</v>
      </c>
    </row>
    <row r="1752" spans="1:10" x14ac:dyDescent="0.25">
      <c r="A1752" s="152" t="s">
        <v>1692</v>
      </c>
      <c r="B1752" s="153">
        <v>6.6580453169084999</v>
      </c>
      <c r="C1752" s="153">
        <v>54.670894024520003</v>
      </c>
      <c r="D1752" s="153">
        <v>6.4279999999999999</v>
      </c>
      <c r="E1752" s="153">
        <v>34.119999999999997</v>
      </c>
      <c r="F1752" s="153">
        <v>78.77</v>
      </c>
      <c r="G1752" s="153">
        <v>80.753</v>
      </c>
      <c r="H1752" s="153">
        <v>37.122999999999998</v>
      </c>
      <c r="I1752" s="153">
        <v>7.2039999999999997</v>
      </c>
      <c r="J1752" s="153">
        <v>0.38200000000000001</v>
      </c>
    </row>
    <row r="1753" spans="1:10" x14ac:dyDescent="0.25">
      <c r="A1753" s="152" t="s">
        <v>1693</v>
      </c>
      <c r="B1753" s="153">
        <v>4.9851192535802502</v>
      </c>
      <c r="C1753" s="153">
        <v>48.407464108408902</v>
      </c>
      <c r="D1753" s="153">
        <v>6.9980000000000002</v>
      </c>
      <c r="E1753" s="153">
        <v>33.517000000000003</v>
      </c>
      <c r="F1753" s="153">
        <v>74.405000000000001</v>
      </c>
      <c r="G1753" s="153">
        <v>88.305000000000007</v>
      </c>
      <c r="H1753" s="153">
        <v>46.685000000000002</v>
      </c>
      <c r="I1753" s="153">
        <v>9.17</v>
      </c>
      <c r="J1753" s="153">
        <v>0.4</v>
      </c>
    </row>
    <row r="1754" spans="1:10" x14ac:dyDescent="0.25">
      <c r="A1754" s="152" t="s">
        <v>1694</v>
      </c>
      <c r="B1754" s="153">
        <v>4.0972046503373596</v>
      </c>
      <c r="C1754" s="153">
        <v>42.6301116260315</v>
      </c>
      <c r="D1754" s="153">
        <v>6.9059999999999997</v>
      </c>
      <c r="E1754" s="153">
        <v>35.442</v>
      </c>
      <c r="F1754" s="153">
        <v>75.590999999999994</v>
      </c>
      <c r="G1754" s="153">
        <v>94.941999999999993</v>
      </c>
      <c r="H1754" s="153">
        <v>57.423999999999999</v>
      </c>
      <c r="I1754" s="153">
        <v>12.432</v>
      </c>
      <c r="J1754" s="153">
        <v>0.64300000000000002</v>
      </c>
    </row>
    <row r="1755" spans="1:10" x14ac:dyDescent="0.25">
      <c r="A1755" s="152" t="s">
        <v>1695</v>
      </c>
      <c r="B1755" s="153">
        <v>2.6814682523690299</v>
      </c>
      <c r="C1755" s="153">
        <v>38.590400678743201</v>
      </c>
      <c r="D1755" s="153">
        <v>6.3810000000000002</v>
      </c>
      <c r="E1755" s="153">
        <v>33.420999999999999</v>
      </c>
      <c r="F1755" s="153">
        <v>73.192999999999998</v>
      </c>
      <c r="G1755" s="153">
        <v>95.313999999999993</v>
      </c>
      <c r="H1755" s="153">
        <v>61.072000000000003</v>
      </c>
      <c r="I1755" s="153">
        <v>15.06</v>
      </c>
      <c r="J1755" s="153">
        <v>1.0589999999999999</v>
      </c>
    </row>
    <row r="1756" spans="1:10" x14ac:dyDescent="0.25">
      <c r="A1756" s="152" t="s">
        <v>1696</v>
      </c>
      <c r="B1756" s="153">
        <v>2.2631869274330998</v>
      </c>
      <c r="C1756" s="153">
        <v>35.751836171560498</v>
      </c>
      <c r="D1756" s="153">
        <v>5.6379999999999999</v>
      </c>
      <c r="E1756" s="153">
        <v>31.818000000000001</v>
      </c>
      <c r="F1756" s="153">
        <v>69.090999999999994</v>
      </c>
      <c r="G1756" s="153">
        <v>96.873999999999995</v>
      </c>
      <c r="H1756" s="153">
        <v>71.438999999999993</v>
      </c>
      <c r="I1756" s="153">
        <v>20.946999999999999</v>
      </c>
      <c r="J1756" s="153">
        <v>2.1930000000000001</v>
      </c>
    </row>
    <row r="1757" spans="1:10" x14ac:dyDescent="0.25">
      <c r="A1757" s="152" t="s">
        <v>1697</v>
      </c>
      <c r="B1757" s="153">
        <v>2.0449624174779801</v>
      </c>
      <c r="C1757" s="153">
        <v>33.084853174517697</v>
      </c>
      <c r="D1757" s="153">
        <v>5.4980000000000002</v>
      </c>
      <c r="E1757" s="153">
        <v>31.966000000000001</v>
      </c>
      <c r="F1757" s="153">
        <v>69.531000000000006</v>
      </c>
      <c r="G1757" s="153">
        <v>99.55</v>
      </c>
      <c r="H1757" s="153">
        <v>76.024000000000001</v>
      </c>
      <c r="I1757" s="153">
        <v>23.367999999999999</v>
      </c>
      <c r="J1757" s="153">
        <v>2.7629999999999999</v>
      </c>
    </row>
    <row r="1758" spans="1:10" x14ac:dyDescent="0.25">
      <c r="A1758" s="152" t="s">
        <v>1698</v>
      </c>
      <c r="B1758" s="153">
        <v>1.85827837843289</v>
      </c>
      <c r="C1758" s="153">
        <v>30.587639276261701</v>
      </c>
      <c r="D1758" s="153">
        <v>5.423</v>
      </c>
      <c r="E1758" s="153">
        <v>32.281999999999996</v>
      </c>
      <c r="F1758" s="153">
        <v>70.653000000000006</v>
      </c>
      <c r="G1758" s="153">
        <v>102.12</v>
      </c>
      <c r="H1758" s="153">
        <v>78.915000000000006</v>
      </c>
      <c r="I1758" s="153">
        <v>24.771999999999998</v>
      </c>
      <c r="J1758" s="153">
        <v>3.1349999999999998</v>
      </c>
    </row>
    <row r="1759" spans="1:10" x14ac:dyDescent="0.25">
      <c r="A1759" s="152" t="s">
        <v>1699</v>
      </c>
      <c r="B1759" s="153">
        <v>1.7071393339868099</v>
      </c>
      <c r="C1759" s="153">
        <v>28.3008920669707</v>
      </c>
      <c r="D1759" s="153">
        <v>5.5490000000000004</v>
      </c>
      <c r="E1759" s="153">
        <v>33.034999999999997</v>
      </c>
      <c r="F1759" s="153">
        <v>72.301000000000002</v>
      </c>
      <c r="G1759" s="153">
        <v>104.501</v>
      </c>
      <c r="H1759" s="153">
        <v>80.757000000000005</v>
      </c>
      <c r="I1759" s="153">
        <v>25.349</v>
      </c>
      <c r="J1759" s="153">
        <v>3.2080000000000002</v>
      </c>
    </row>
    <row r="1760" spans="1:10" x14ac:dyDescent="0.25">
      <c r="A1760" s="152" t="s">
        <v>1700</v>
      </c>
      <c r="B1760" s="153">
        <v>1.5707836727556499</v>
      </c>
      <c r="C1760" s="153">
        <v>26.169484748331399</v>
      </c>
      <c r="D1760" s="153">
        <v>5.6609999999999996</v>
      </c>
      <c r="E1760" s="153">
        <v>33.700000000000003</v>
      </c>
      <c r="F1760" s="153">
        <v>73.757000000000005</v>
      </c>
      <c r="G1760" s="153">
        <v>106.607</v>
      </c>
      <c r="H1760" s="153">
        <v>82.382000000000005</v>
      </c>
      <c r="I1760" s="153">
        <v>25.86</v>
      </c>
      <c r="J1760" s="153">
        <v>3.2730000000000001</v>
      </c>
    </row>
    <row r="1761" spans="1:10" x14ac:dyDescent="0.25">
      <c r="A1761" s="152" t="s">
        <v>1701</v>
      </c>
      <c r="B1761" s="153">
        <v>1.4681248708853201</v>
      </c>
      <c r="C1761" s="153">
        <v>24.179374880226401</v>
      </c>
      <c r="D1761" s="153">
        <v>5.7510000000000003</v>
      </c>
      <c r="E1761" s="153">
        <v>34.238</v>
      </c>
      <c r="F1761" s="153">
        <v>74.933000000000007</v>
      </c>
      <c r="G1761" s="153">
        <v>108.30500000000001</v>
      </c>
      <c r="H1761" s="153">
        <v>83.695999999999998</v>
      </c>
      <c r="I1761" s="153">
        <v>26.271999999999998</v>
      </c>
      <c r="J1761" s="153">
        <v>3.3250000000000002</v>
      </c>
    </row>
    <row r="1762" spans="1:10" x14ac:dyDescent="0.25">
      <c r="A1762" s="152" t="s">
        <v>1702</v>
      </c>
      <c r="B1762" s="153">
        <v>1.38070054571104</v>
      </c>
      <c r="C1762" s="153">
        <v>22.383549388303798</v>
      </c>
      <c r="D1762" s="153">
        <v>5.8280000000000003</v>
      </c>
      <c r="E1762" s="153">
        <v>34.698</v>
      </c>
      <c r="F1762" s="153">
        <v>75.938999999999993</v>
      </c>
      <c r="G1762" s="153">
        <v>109.76</v>
      </c>
      <c r="H1762" s="153">
        <v>84.820999999999998</v>
      </c>
      <c r="I1762" s="153">
        <v>26.625</v>
      </c>
      <c r="J1762" s="153">
        <v>3.3690000000000002</v>
      </c>
    </row>
    <row r="1763" spans="1:10" x14ac:dyDescent="0.25">
      <c r="A1763" s="152" t="s">
        <v>1703</v>
      </c>
      <c r="B1763" s="153">
        <v>117.662679807925</v>
      </c>
      <c r="C1763" s="153">
        <v>232.69498035567699</v>
      </c>
      <c r="D1763" s="153">
        <v>153.608</v>
      </c>
      <c r="E1763" s="153">
        <v>231.256</v>
      </c>
      <c r="F1763" s="153">
        <v>196.65199999999999</v>
      </c>
      <c r="G1763" s="153">
        <v>140.10400000000001</v>
      </c>
      <c r="H1763" s="153">
        <v>85.244</v>
      </c>
      <c r="I1763" s="153">
        <v>32.072000000000003</v>
      </c>
      <c r="J1763" s="153">
        <v>5.0640000000000001</v>
      </c>
    </row>
    <row r="1764" spans="1:10" x14ac:dyDescent="0.25">
      <c r="A1764" s="152" t="s">
        <v>1704</v>
      </c>
      <c r="B1764" s="153">
        <v>98.106556844133195</v>
      </c>
      <c r="C1764" s="153">
        <v>185.661251175123</v>
      </c>
      <c r="D1764" s="153">
        <v>184.91200000000001</v>
      </c>
      <c r="E1764" s="153">
        <v>278.38400000000001</v>
      </c>
      <c r="F1764" s="153">
        <v>236.72800000000001</v>
      </c>
      <c r="G1764" s="153">
        <v>168.65600000000001</v>
      </c>
      <c r="H1764" s="153">
        <v>102.616</v>
      </c>
      <c r="I1764" s="153">
        <v>38.607999999999997</v>
      </c>
      <c r="J1764" s="153">
        <v>6.0960000000000001</v>
      </c>
    </row>
    <row r="1765" spans="1:10" x14ac:dyDescent="0.25">
      <c r="A1765" s="152" t="s">
        <v>1705</v>
      </c>
      <c r="B1765" s="153">
        <v>74.6851474337913</v>
      </c>
      <c r="C1765" s="153">
        <v>162.11412852379999</v>
      </c>
      <c r="D1765" s="153">
        <v>205.29599999999999</v>
      </c>
      <c r="E1765" s="153">
        <v>309.072</v>
      </c>
      <c r="F1765" s="153">
        <v>262.82400000000001</v>
      </c>
      <c r="G1765" s="153">
        <v>187.24799999999999</v>
      </c>
      <c r="H1765" s="153">
        <v>113.928</v>
      </c>
      <c r="I1765" s="153">
        <v>42.863999999999997</v>
      </c>
      <c r="J1765" s="153">
        <v>6.7679999999999998</v>
      </c>
    </row>
    <row r="1766" spans="1:10" x14ac:dyDescent="0.25">
      <c r="A1766" s="152" t="s">
        <v>1706</v>
      </c>
      <c r="B1766" s="153">
        <v>61.189045735396</v>
      </c>
      <c r="C1766" s="153">
        <v>147.67582901273599</v>
      </c>
      <c r="D1766" s="153">
        <v>210.392</v>
      </c>
      <c r="E1766" s="153">
        <v>316.74400000000003</v>
      </c>
      <c r="F1766" s="153">
        <v>269.34800000000001</v>
      </c>
      <c r="G1766" s="153">
        <v>191.89599999999999</v>
      </c>
      <c r="H1766" s="153">
        <v>116.756</v>
      </c>
      <c r="I1766" s="153">
        <v>43.927999999999997</v>
      </c>
      <c r="J1766" s="153">
        <v>6.9359999999999999</v>
      </c>
    </row>
    <row r="1767" spans="1:10" x14ac:dyDescent="0.25">
      <c r="A1767" s="152" t="s">
        <v>1707</v>
      </c>
      <c r="B1767" s="153">
        <v>52.441946536609699</v>
      </c>
      <c r="C1767" s="153">
        <v>135.50504167555999</v>
      </c>
      <c r="D1767" s="153">
        <v>182</v>
      </c>
      <c r="E1767" s="153">
        <v>274</v>
      </c>
      <c r="F1767" s="153">
        <v>233</v>
      </c>
      <c r="G1767" s="153">
        <v>166</v>
      </c>
      <c r="H1767" s="153">
        <v>101</v>
      </c>
      <c r="I1767" s="153">
        <v>38</v>
      </c>
      <c r="J1767" s="153">
        <v>6</v>
      </c>
    </row>
    <row r="1768" spans="1:10" x14ac:dyDescent="0.25">
      <c r="A1768" s="152" t="s">
        <v>1708</v>
      </c>
      <c r="B1768" s="153">
        <v>40.437752645502897</v>
      </c>
      <c r="C1768" s="153">
        <v>124.19180109518599</v>
      </c>
      <c r="D1768" s="153">
        <v>145.6</v>
      </c>
      <c r="E1768" s="153">
        <v>219.2</v>
      </c>
      <c r="F1768" s="153">
        <v>186.4</v>
      </c>
      <c r="G1768" s="153">
        <v>132.80000000000001</v>
      </c>
      <c r="H1768" s="153">
        <v>80.8</v>
      </c>
      <c r="I1768" s="153">
        <v>30.4</v>
      </c>
      <c r="J1768" s="153">
        <v>4.8</v>
      </c>
    </row>
    <row r="1769" spans="1:10" x14ac:dyDescent="0.25">
      <c r="A1769" s="152" t="s">
        <v>1709</v>
      </c>
      <c r="B1769" s="153">
        <v>36.011972460829902</v>
      </c>
      <c r="C1769" s="153">
        <v>119.80125428653599</v>
      </c>
      <c r="D1769" s="153">
        <v>129.22</v>
      </c>
      <c r="E1769" s="153">
        <v>194.54</v>
      </c>
      <c r="F1769" s="153">
        <v>165.43</v>
      </c>
      <c r="G1769" s="153">
        <v>117.86</v>
      </c>
      <c r="H1769" s="153">
        <v>71.709999999999994</v>
      </c>
      <c r="I1769" s="153">
        <v>26.98</v>
      </c>
      <c r="J1769" s="153">
        <v>4.26</v>
      </c>
    </row>
    <row r="1770" spans="1:10" x14ac:dyDescent="0.25">
      <c r="A1770" s="152" t="s">
        <v>1710</v>
      </c>
      <c r="B1770" s="153">
        <v>30.953906497750499</v>
      </c>
      <c r="C1770" s="153">
        <v>121.080548642534</v>
      </c>
      <c r="D1770" s="153">
        <v>112.84</v>
      </c>
      <c r="E1770" s="153">
        <v>169.88</v>
      </c>
      <c r="F1770" s="153">
        <v>144.46</v>
      </c>
      <c r="G1770" s="153">
        <v>102.92</v>
      </c>
      <c r="H1770" s="153">
        <v>62.62</v>
      </c>
      <c r="I1770" s="153">
        <v>23.56</v>
      </c>
      <c r="J1770" s="153">
        <v>3.72</v>
      </c>
    </row>
    <row r="1771" spans="1:10" x14ac:dyDescent="0.25">
      <c r="A1771" s="152" t="s">
        <v>1711</v>
      </c>
      <c r="B1771" s="153">
        <v>27.1861328469925</v>
      </c>
      <c r="C1771" s="153">
        <v>125.592933182331</v>
      </c>
      <c r="D1771" s="153">
        <v>103.376</v>
      </c>
      <c r="E1771" s="153">
        <v>155.63200000000001</v>
      </c>
      <c r="F1771" s="153">
        <v>132.34399999999999</v>
      </c>
      <c r="G1771" s="153">
        <v>94.287999999999997</v>
      </c>
      <c r="H1771" s="153">
        <v>57.368000000000002</v>
      </c>
      <c r="I1771" s="153">
        <v>21.584</v>
      </c>
      <c r="J1771" s="153">
        <v>3.4079999999999999</v>
      </c>
    </row>
    <row r="1772" spans="1:10" x14ac:dyDescent="0.25">
      <c r="A1772" s="152" t="s">
        <v>1712</v>
      </c>
      <c r="B1772" s="153">
        <v>25.954031454179699</v>
      </c>
      <c r="C1772" s="153">
        <v>126.98808278767299</v>
      </c>
      <c r="D1772" s="153">
        <v>94.5</v>
      </c>
      <c r="E1772" s="153">
        <v>152.60400000000001</v>
      </c>
      <c r="F1772" s="153">
        <v>128.62799999999999</v>
      </c>
      <c r="G1772" s="153">
        <v>89.64</v>
      </c>
      <c r="H1772" s="153">
        <v>52.433999999999997</v>
      </c>
      <c r="I1772" s="153">
        <v>19.224</v>
      </c>
      <c r="J1772" s="153">
        <v>2.97</v>
      </c>
    </row>
    <row r="1773" spans="1:10" x14ac:dyDescent="0.25">
      <c r="A1773" s="152" t="s">
        <v>1713</v>
      </c>
      <c r="B1773" s="153">
        <v>23.981568895397899</v>
      </c>
      <c r="C1773" s="153">
        <v>122.94434882412899</v>
      </c>
      <c r="D1773" s="153">
        <v>82.369</v>
      </c>
      <c r="E1773" s="153">
        <v>142.59</v>
      </c>
      <c r="F1773" s="153">
        <v>119.26600000000001</v>
      </c>
      <c r="G1773" s="153">
        <v>81.388999999999996</v>
      </c>
      <c r="H1773" s="153">
        <v>45.716999999999999</v>
      </c>
      <c r="I1773" s="153">
        <v>16.268000000000001</v>
      </c>
      <c r="J1773" s="153">
        <v>2.4009999999999998</v>
      </c>
    </row>
    <row r="1774" spans="1:10" x14ac:dyDescent="0.25">
      <c r="A1774" s="152" t="s">
        <v>1714</v>
      </c>
      <c r="B1774" s="153">
        <v>21.1795125449467</v>
      </c>
      <c r="C1774" s="153">
        <v>110.25401965904599</v>
      </c>
      <c r="D1774" s="153">
        <v>73.462000000000003</v>
      </c>
      <c r="E1774" s="153">
        <v>136.572</v>
      </c>
      <c r="F1774" s="153">
        <v>113.407</v>
      </c>
      <c r="G1774" s="153">
        <v>75.741</v>
      </c>
      <c r="H1774" s="153">
        <v>40.767000000000003</v>
      </c>
      <c r="I1774" s="153">
        <v>14.045</v>
      </c>
      <c r="J1774" s="153">
        <v>2.0059999999999998</v>
      </c>
    </row>
    <row r="1775" spans="1:10" x14ac:dyDescent="0.25">
      <c r="A1775" s="152" t="s">
        <v>1715</v>
      </c>
      <c r="B1775" s="153">
        <v>17.866719172451401</v>
      </c>
      <c r="C1775" s="153">
        <v>102.802262330714</v>
      </c>
      <c r="D1775" s="153">
        <v>64.105999999999995</v>
      </c>
      <c r="E1775" s="153">
        <v>128.12799999999999</v>
      </c>
      <c r="F1775" s="153">
        <v>105.664</v>
      </c>
      <c r="G1775" s="153">
        <v>69.096999999999994</v>
      </c>
      <c r="H1775" s="153">
        <v>35.567999999999998</v>
      </c>
      <c r="I1775" s="153">
        <v>11.815</v>
      </c>
      <c r="J1775" s="153">
        <v>1.6220000000000001</v>
      </c>
    </row>
    <row r="1776" spans="1:10" x14ac:dyDescent="0.25">
      <c r="A1776" s="152" t="s">
        <v>1716</v>
      </c>
      <c r="B1776" s="153">
        <v>15.9046836084747</v>
      </c>
      <c r="C1776" s="153">
        <v>98.371550039936295</v>
      </c>
      <c r="D1776" s="153">
        <v>55.237000000000002</v>
      </c>
      <c r="E1776" s="153">
        <v>127.295</v>
      </c>
      <c r="F1776" s="153">
        <v>105.38</v>
      </c>
      <c r="G1776" s="153">
        <v>67.105999999999995</v>
      </c>
      <c r="H1776" s="153">
        <v>31.885000000000002</v>
      </c>
      <c r="I1776" s="153">
        <v>9.8670000000000009</v>
      </c>
      <c r="J1776" s="153">
        <v>1.25</v>
      </c>
    </row>
    <row r="1777" spans="1:10" x14ac:dyDescent="0.25">
      <c r="A1777" s="152" t="s">
        <v>1717</v>
      </c>
      <c r="B1777" s="153">
        <v>14.107724738369599</v>
      </c>
      <c r="C1777" s="153">
        <v>92.782713972686196</v>
      </c>
      <c r="D1777" s="153">
        <v>49.878999999999998</v>
      </c>
      <c r="E1777" s="153">
        <v>123.36799999999999</v>
      </c>
      <c r="F1777" s="153">
        <v>103.68600000000001</v>
      </c>
      <c r="G1777" s="153">
        <v>65.921000000000006</v>
      </c>
      <c r="H1777" s="153">
        <v>30.271999999999998</v>
      </c>
      <c r="I1777" s="153">
        <v>9.0259999999999998</v>
      </c>
      <c r="J1777" s="153">
        <v>1.0880000000000001</v>
      </c>
    </row>
    <row r="1778" spans="1:10" x14ac:dyDescent="0.25">
      <c r="A1778" s="152" t="s">
        <v>1718</v>
      </c>
      <c r="B1778" s="153">
        <v>12.776274973516299</v>
      </c>
      <c r="C1778" s="153">
        <v>87.531180650371198</v>
      </c>
      <c r="D1778" s="153">
        <v>45.097000000000001</v>
      </c>
      <c r="E1778" s="153">
        <v>119.71299999999999</v>
      </c>
      <c r="F1778" s="153">
        <v>103.02800000000001</v>
      </c>
      <c r="G1778" s="153">
        <v>65.918000000000006</v>
      </c>
      <c r="H1778" s="153">
        <v>29.369</v>
      </c>
      <c r="I1778" s="153">
        <v>8.43</v>
      </c>
      <c r="J1778" s="153">
        <v>0.96499999999999997</v>
      </c>
    </row>
    <row r="1779" spans="1:10" x14ac:dyDescent="0.25">
      <c r="A1779" s="152" t="s">
        <v>1719</v>
      </c>
      <c r="B1779" s="153">
        <v>11.6092032474071</v>
      </c>
      <c r="C1779" s="153">
        <v>82.420491889866</v>
      </c>
      <c r="D1779" s="153">
        <v>40.692</v>
      </c>
      <c r="E1779" s="153">
        <v>115.967</v>
      </c>
      <c r="F1779" s="153">
        <v>103.09699999999999</v>
      </c>
      <c r="G1779" s="153">
        <v>66.885999999999996</v>
      </c>
      <c r="H1779" s="153">
        <v>29.041</v>
      </c>
      <c r="I1779" s="153">
        <v>8.0129999999999999</v>
      </c>
      <c r="J1779" s="153">
        <v>0.86399999999999999</v>
      </c>
    </row>
    <row r="1780" spans="1:10" x14ac:dyDescent="0.25">
      <c r="A1780" s="152" t="s">
        <v>1720</v>
      </c>
      <c r="B1780" s="153">
        <v>10.602348406419599</v>
      </c>
      <c r="C1780" s="153">
        <v>77.632041038267701</v>
      </c>
      <c r="D1780" s="153">
        <v>36.691000000000003</v>
      </c>
      <c r="E1780" s="153">
        <v>112.282</v>
      </c>
      <c r="F1780" s="153">
        <v>104.038</v>
      </c>
      <c r="G1780" s="153">
        <v>68.959999999999994</v>
      </c>
      <c r="H1780" s="153">
        <v>29.3</v>
      </c>
      <c r="I1780" s="153">
        <v>7.7649999999999997</v>
      </c>
      <c r="J1780" s="153">
        <v>0.78400000000000003</v>
      </c>
    </row>
    <row r="1781" spans="1:10" x14ac:dyDescent="0.25">
      <c r="A1781" s="152" t="s">
        <v>1721</v>
      </c>
      <c r="B1781" s="153">
        <v>9.65996329902163</v>
      </c>
      <c r="C1781" s="153">
        <v>73.054094388383902</v>
      </c>
      <c r="D1781" s="153">
        <v>32.9</v>
      </c>
      <c r="E1781" s="153">
        <v>108.15900000000001</v>
      </c>
      <c r="F1781" s="153">
        <v>105.41200000000001</v>
      </c>
      <c r="G1781" s="153">
        <v>71.905000000000001</v>
      </c>
      <c r="H1781" s="153">
        <v>30.029</v>
      </c>
      <c r="I1781" s="153">
        <v>7.6340000000000003</v>
      </c>
      <c r="J1781" s="153">
        <v>0.72099999999999997</v>
      </c>
    </row>
    <row r="1782" spans="1:10" x14ac:dyDescent="0.25">
      <c r="A1782" s="152" t="s">
        <v>1722</v>
      </c>
      <c r="B1782" s="153">
        <v>8.88368827852082</v>
      </c>
      <c r="C1782" s="153">
        <v>68.489165023340107</v>
      </c>
      <c r="D1782" s="153">
        <v>29.29</v>
      </c>
      <c r="E1782" s="153">
        <v>103.428</v>
      </c>
      <c r="F1782" s="153">
        <v>107.038</v>
      </c>
      <c r="G1782" s="153">
        <v>75.665000000000006</v>
      </c>
      <c r="H1782" s="153">
        <v>31.202999999999999</v>
      </c>
      <c r="I1782" s="153">
        <v>7.6050000000000004</v>
      </c>
      <c r="J1782" s="153">
        <v>0.67100000000000004</v>
      </c>
    </row>
    <row r="1783" spans="1:10" x14ac:dyDescent="0.25">
      <c r="A1783" s="152" t="s">
        <v>1723</v>
      </c>
      <c r="B1783" s="153">
        <v>76.614928597727996</v>
      </c>
      <c r="C1783" s="153">
        <v>219.80718432560201</v>
      </c>
      <c r="D1783" s="153">
        <v>9.2010000000000005</v>
      </c>
      <c r="E1783" s="153">
        <v>133.40100000000001</v>
      </c>
      <c r="F1783" s="153">
        <v>206.2</v>
      </c>
      <c r="G1783" s="153">
        <v>146.999</v>
      </c>
      <c r="H1783" s="153">
        <v>78.400000000000006</v>
      </c>
      <c r="I1783" s="153">
        <v>24.201000000000001</v>
      </c>
      <c r="J1783" s="153">
        <v>1.3979999999999999</v>
      </c>
    </row>
    <row r="1784" spans="1:10" x14ac:dyDescent="0.25">
      <c r="A1784" s="152" t="s">
        <v>1724</v>
      </c>
      <c r="B1784" s="153">
        <v>50.424291648784397</v>
      </c>
      <c r="C1784" s="153">
        <v>168.22569725533299</v>
      </c>
      <c r="D1784" s="153">
        <v>4.5990000000000002</v>
      </c>
      <c r="E1784" s="153">
        <v>106.199</v>
      </c>
      <c r="F1784" s="153">
        <v>177.40199999999999</v>
      </c>
      <c r="G1784" s="153">
        <v>95.2</v>
      </c>
      <c r="H1784" s="153">
        <v>37.798999999999999</v>
      </c>
      <c r="I1784" s="153">
        <v>9.202</v>
      </c>
      <c r="J1784" s="153">
        <v>0.59899999999999998</v>
      </c>
    </row>
    <row r="1785" spans="1:10" x14ac:dyDescent="0.25">
      <c r="A1785" s="152" t="s">
        <v>1725</v>
      </c>
      <c r="B1785" s="153">
        <v>33.281100319186997</v>
      </c>
      <c r="C1785" s="153">
        <v>135.673995481193</v>
      </c>
      <c r="D1785" s="153">
        <v>3.8010000000000002</v>
      </c>
      <c r="E1785" s="153">
        <v>101.6</v>
      </c>
      <c r="F1785" s="153">
        <v>187.2</v>
      </c>
      <c r="G1785" s="153">
        <v>80</v>
      </c>
      <c r="H1785" s="153">
        <v>20.401</v>
      </c>
      <c r="I1785" s="153">
        <v>4.1980000000000004</v>
      </c>
      <c r="J1785" s="153">
        <v>0</v>
      </c>
    </row>
    <row r="1786" spans="1:10" x14ac:dyDescent="0.25">
      <c r="A1786" s="152" t="s">
        <v>1726</v>
      </c>
      <c r="B1786" s="153">
        <v>21.243325793887099</v>
      </c>
      <c r="C1786" s="153">
        <v>111.85785319747301</v>
      </c>
      <c r="D1786" s="153">
        <v>3.802</v>
      </c>
      <c r="E1786" s="153">
        <v>100.599</v>
      </c>
      <c r="F1786" s="153">
        <v>195.19800000000001</v>
      </c>
      <c r="G1786" s="153">
        <v>82.399000000000001</v>
      </c>
      <c r="H1786" s="153">
        <v>19</v>
      </c>
      <c r="I1786" s="153">
        <v>3.0019999999999998</v>
      </c>
      <c r="J1786" s="153">
        <v>0</v>
      </c>
    </row>
    <row r="1787" spans="1:10" x14ac:dyDescent="0.25">
      <c r="A1787" s="152" t="s">
        <v>1727</v>
      </c>
      <c r="B1787" s="153">
        <v>15.882940005021799</v>
      </c>
      <c r="C1787" s="153">
        <v>94.373172082304507</v>
      </c>
      <c r="D1787" s="153">
        <v>4.8010000000000002</v>
      </c>
      <c r="E1787" s="153">
        <v>109.598</v>
      </c>
      <c r="F1787" s="153">
        <v>205.79900000000001</v>
      </c>
      <c r="G1787" s="153">
        <v>84.801000000000002</v>
      </c>
      <c r="H1787" s="153">
        <v>19.001000000000001</v>
      </c>
      <c r="I1787" s="153">
        <v>2.8</v>
      </c>
      <c r="J1787" s="153">
        <v>0</v>
      </c>
    </row>
    <row r="1788" spans="1:10" x14ac:dyDescent="0.25">
      <c r="A1788" s="152" t="s">
        <v>1728</v>
      </c>
      <c r="B1788" s="153">
        <v>11.6869002493483</v>
      </c>
      <c r="C1788" s="153">
        <v>76.372893055797405</v>
      </c>
      <c r="D1788" s="153">
        <v>3.8010000000000002</v>
      </c>
      <c r="E1788" s="153">
        <v>92.600999999999999</v>
      </c>
      <c r="F1788" s="153">
        <v>184.19900000000001</v>
      </c>
      <c r="G1788" s="153">
        <v>69.599999999999994</v>
      </c>
      <c r="H1788" s="153">
        <v>14</v>
      </c>
      <c r="I1788" s="153">
        <v>1.9990000000000001</v>
      </c>
      <c r="J1788" s="153">
        <v>0</v>
      </c>
    </row>
    <row r="1789" spans="1:10" x14ac:dyDescent="0.25">
      <c r="A1789" s="152" t="s">
        <v>1729</v>
      </c>
      <c r="B1789" s="153">
        <v>8.8948490679867707</v>
      </c>
      <c r="C1789" s="153">
        <v>64.863593001027795</v>
      </c>
      <c r="D1789" s="153">
        <v>4.2009999999999996</v>
      </c>
      <c r="E1789" s="153">
        <v>71.599999999999994</v>
      </c>
      <c r="F1789" s="153">
        <v>181.8</v>
      </c>
      <c r="G1789" s="153">
        <v>75.997</v>
      </c>
      <c r="H1789" s="153">
        <v>14.801</v>
      </c>
      <c r="I1789" s="153">
        <v>2.0009999999999999</v>
      </c>
      <c r="J1789" s="153">
        <v>0</v>
      </c>
    </row>
    <row r="1790" spans="1:10" x14ac:dyDescent="0.25">
      <c r="A1790" s="152" t="s">
        <v>1730</v>
      </c>
      <c r="B1790" s="153">
        <v>6.7974122093989999</v>
      </c>
      <c r="C1790" s="153">
        <v>57.1512871125149</v>
      </c>
      <c r="D1790" s="153">
        <v>4</v>
      </c>
      <c r="E1790" s="153">
        <v>54.999000000000002</v>
      </c>
      <c r="F1790" s="153">
        <v>163.80099999999999</v>
      </c>
      <c r="G1790" s="153">
        <v>89.599000000000004</v>
      </c>
      <c r="H1790" s="153">
        <v>18.401</v>
      </c>
      <c r="I1790" s="153">
        <v>2</v>
      </c>
      <c r="J1790" s="153">
        <v>0</v>
      </c>
    </row>
    <row r="1791" spans="1:10" x14ac:dyDescent="0.25">
      <c r="A1791" s="152" t="s">
        <v>1731</v>
      </c>
      <c r="B1791" s="153">
        <v>6.1160160404308801</v>
      </c>
      <c r="C1791" s="153">
        <v>52.075620765128498</v>
      </c>
      <c r="D1791" s="153">
        <v>4</v>
      </c>
      <c r="E1791" s="153">
        <v>42.999000000000002</v>
      </c>
      <c r="F1791" s="153">
        <v>129.79900000000001</v>
      </c>
      <c r="G1791" s="153">
        <v>93.402000000000001</v>
      </c>
      <c r="H1791" s="153">
        <v>22.800999999999998</v>
      </c>
      <c r="I1791" s="153">
        <v>2.1989999999999998</v>
      </c>
      <c r="J1791" s="153">
        <v>0</v>
      </c>
    </row>
    <row r="1792" spans="1:10" x14ac:dyDescent="0.25">
      <c r="A1792" s="152" t="s">
        <v>1732</v>
      </c>
      <c r="B1792" s="153">
        <v>5.2218577917138003</v>
      </c>
      <c r="C1792" s="153">
        <v>49.509640201288697</v>
      </c>
      <c r="D1792" s="153">
        <v>4.4000000000000004</v>
      </c>
      <c r="E1792" s="153">
        <v>39.200000000000003</v>
      </c>
      <c r="F1792" s="153">
        <v>106.2</v>
      </c>
      <c r="G1792" s="153">
        <v>92.6</v>
      </c>
      <c r="H1792" s="153">
        <v>28.199000000000002</v>
      </c>
      <c r="I1792" s="153">
        <v>3.2010000000000001</v>
      </c>
      <c r="J1792" s="153">
        <v>0</v>
      </c>
    </row>
    <row r="1793" spans="1:10" x14ac:dyDescent="0.25">
      <c r="A1793" s="152" t="s">
        <v>1733</v>
      </c>
      <c r="B1793" s="153">
        <v>4.12130886957529</v>
      </c>
      <c r="C1793" s="153">
        <v>46.011824318407697</v>
      </c>
      <c r="D1793" s="153">
        <v>5.7990000000000004</v>
      </c>
      <c r="E1793" s="153">
        <v>38.000999999999998</v>
      </c>
      <c r="F1793" s="153">
        <v>91.6</v>
      </c>
      <c r="G1793" s="153">
        <v>87.198999999999998</v>
      </c>
      <c r="H1793" s="153">
        <v>32.600999999999999</v>
      </c>
      <c r="I1793" s="153">
        <v>4.4000000000000004</v>
      </c>
      <c r="J1793" s="153">
        <v>0</v>
      </c>
    </row>
    <row r="1794" spans="1:10" x14ac:dyDescent="0.25">
      <c r="A1794" s="152" t="s">
        <v>1734</v>
      </c>
      <c r="B1794" s="153">
        <v>3.5128789992332501</v>
      </c>
      <c r="C1794" s="153">
        <v>43.450011912349197</v>
      </c>
      <c r="D1794" s="153">
        <v>5.125</v>
      </c>
      <c r="E1794" s="153">
        <v>36.776000000000003</v>
      </c>
      <c r="F1794" s="153">
        <v>86.852999999999994</v>
      </c>
      <c r="G1794" s="153">
        <v>91.352999999999994</v>
      </c>
      <c r="H1794" s="153">
        <v>41.176000000000002</v>
      </c>
      <c r="I1794" s="153">
        <v>6.2759999999999998</v>
      </c>
      <c r="J1794" s="153">
        <v>0.20100000000000001</v>
      </c>
    </row>
    <row r="1795" spans="1:10" x14ac:dyDescent="0.25">
      <c r="A1795" s="152" t="s">
        <v>1735</v>
      </c>
      <c r="B1795" s="153">
        <v>3.0364007142443801</v>
      </c>
      <c r="C1795" s="153">
        <v>39.854426363064398</v>
      </c>
      <c r="D1795" s="153">
        <v>4.5339999999999998</v>
      </c>
      <c r="E1795" s="153">
        <v>34.375</v>
      </c>
      <c r="F1795" s="153">
        <v>87.387</v>
      </c>
      <c r="G1795" s="153">
        <v>96.522000000000006</v>
      </c>
      <c r="H1795" s="153">
        <v>47.646000000000001</v>
      </c>
      <c r="I1795" s="153">
        <v>8.5350000000000001</v>
      </c>
      <c r="J1795" s="153">
        <v>0.20100000000000001</v>
      </c>
    </row>
    <row r="1796" spans="1:10" x14ac:dyDescent="0.25">
      <c r="A1796" s="152" t="s">
        <v>1736</v>
      </c>
      <c r="B1796" s="153">
        <v>2.6015888657248101</v>
      </c>
      <c r="C1796" s="153">
        <v>36.136442817197903</v>
      </c>
      <c r="D1796" s="153">
        <v>3.5950000000000002</v>
      </c>
      <c r="E1796" s="153">
        <v>30.498000000000001</v>
      </c>
      <c r="F1796" s="153">
        <v>80.825000000000003</v>
      </c>
      <c r="G1796" s="153">
        <v>101.41200000000001</v>
      </c>
      <c r="H1796" s="153">
        <v>61.84</v>
      </c>
      <c r="I1796" s="153">
        <v>14.08</v>
      </c>
      <c r="J1796" s="153">
        <v>0.28999999999999998</v>
      </c>
    </row>
    <row r="1797" spans="1:10" x14ac:dyDescent="0.25">
      <c r="A1797" s="152" t="s">
        <v>1737</v>
      </c>
      <c r="B1797" s="153">
        <v>2.2623007260474899</v>
      </c>
      <c r="C1797" s="153">
        <v>32.797102405867498</v>
      </c>
      <c r="D1797" s="153">
        <v>3.4159999999999999</v>
      </c>
      <c r="E1797" s="153">
        <v>29.837</v>
      </c>
      <c r="F1797" s="153">
        <v>80.144000000000005</v>
      </c>
      <c r="G1797" s="153">
        <v>105.074</v>
      </c>
      <c r="H1797" s="153">
        <v>68.289000000000001</v>
      </c>
      <c r="I1797" s="153">
        <v>16.841999999999999</v>
      </c>
      <c r="J1797" s="153">
        <v>0.29799999999999999</v>
      </c>
    </row>
    <row r="1798" spans="1:10" x14ac:dyDescent="0.25">
      <c r="A1798" s="152" t="s">
        <v>1738</v>
      </c>
      <c r="B1798" s="153">
        <v>1.98753834659093</v>
      </c>
      <c r="C1798" s="153">
        <v>29.776249538158702</v>
      </c>
      <c r="D1798" s="153">
        <v>3.3410000000000002</v>
      </c>
      <c r="E1798" s="153">
        <v>29.521000000000001</v>
      </c>
      <c r="F1798" s="153">
        <v>80.001999999999995</v>
      </c>
      <c r="G1798" s="153">
        <v>108.083</v>
      </c>
      <c r="H1798" s="153">
        <v>72.903999999999996</v>
      </c>
      <c r="I1798" s="153">
        <v>18.959</v>
      </c>
      <c r="J1798" s="153">
        <v>0.31</v>
      </c>
    </row>
    <row r="1799" spans="1:10" x14ac:dyDescent="0.25">
      <c r="A1799" s="152" t="s">
        <v>1739</v>
      </c>
      <c r="B1799" s="153">
        <v>1.75689337959761</v>
      </c>
      <c r="C1799" s="153">
        <v>27.013681809560801</v>
      </c>
      <c r="D1799" s="153">
        <v>3.3759999999999999</v>
      </c>
      <c r="E1799" s="153">
        <v>29.706</v>
      </c>
      <c r="F1799" s="153">
        <v>80.893000000000001</v>
      </c>
      <c r="G1799" s="153">
        <v>111.004</v>
      </c>
      <c r="H1799" s="153">
        <v>75.715000000000003</v>
      </c>
      <c r="I1799" s="153">
        <v>20.204999999999998</v>
      </c>
      <c r="J1799" s="153">
        <v>0.32100000000000001</v>
      </c>
    </row>
    <row r="1800" spans="1:10" x14ac:dyDescent="0.25">
      <c r="A1800" s="152" t="s">
        <v>1740</v>
      </c>
      <c r="B1800" s="153">
        <v>1.5699070843506699</v>
      </c>
      <c r="C1800" s="153">
        <v>24.474809093008499</v>
      </c>
      <c r="D1800" s="153">
        <v>3.4470000000000001</v>
      </c>
      <c r="E1800" s="153">
        <v>30.332000000000001</v>
      </c>
      <c r="F1800" s="153">
        <v>82.591999999999999</v>
      </c>
      <c r="G1800" s="153">
        <v>113.34</v>
      </c>
      <c r="H1800" s="153">
        <v>77.308000000000007</v>
      </c>
      <c r="I1800" s="153">
        <v>20.63</v>
      </c>
      <c r="J1800" s="153">
        <v>0.33100000000000002</v>
      </c>
    </row>
    <row r="1801" spans="1:10" x14ac:dyDescent="0.25">
      <c r="A1801" s="152" t="s">
        <v>1741</v>
      </c>
      <c r="B1801" s="153">
        <v>1.4066290604646301</v>
      </c>
      <c r="C1801" s="153">
        <v>22.0995207934406</v>
      </c>
      <c r="D1801" s="153">
        <v>3.51</v>
      </c>
      <c r="E1801" s="153">
        <v>30.885000000000002</v>
      </c>
      <c r="F1801" s="153">
        <v>84.096999999999994</v>
      </c>
      <c r="G1801" s="153">
        <v>115.407</v>
      </c>
      <c r="H1801" s="153">
        <v>78.718000000000004</v>
      </c>
      <c r="I1801" s="153">
        <v>21.006</v>
      </c>
      <c r="J1801" s="153">
        <v>0.33700000000000002</v>
      </c>
    </row>
    <row r="1802" spans="1:10" x14ac:dyDescent="0.25">
      <c r="A1802" s="152" t="s">
        <v>1742</v>
      </c>
      <c r="B1802" s="153">
        <v>1.2707029225248501</v>
      </c>
      <c r="C1802" s="153">
        <v>19.997726869962801</v>
      </c>
      <c r="D1802" s="153">
        <v>3.56</v>
      </c>
      <c r="E1802" s="153">
        <v>31.324999999999999</v>
      </c>
      <c r="F1802" s="153">
        <v>85.296000000000006</v>
      </c>
      <c r="G1802" s="153">
        <v>117.05200000000001</v>
      </c>
      <c r="H1802" s="153">
        <v>79.838999999999999</v>
      </c>
      <c r="I1802" s="153">
        <v>21.306000000000001</v>
      </c>
      <c r="J1802" s="153">
        <v>0.34200000000000003</v>
      </c>
    </row>
    <row r="1803" spans="1:10" x14ac:dyDescent="0.25">
      <c r="A1803" s="152" t="s">
        <v>1743</v>
      </c>
      <c r="B1803" s="153">
        <v>238.91132656853799</v>
      </c>
      <c r="C1803" s="153">
        <v>341.26894563848498</v>
      </c>
      <c r="D1803" s="153">
        <v>147.745</v>
      </c>
      <c r="E1803" s="153">
        <v>313.61399999999998</v>
      </c>
      <c r="F1803" s="153">
        <v>342.46899999999999</v>
      </c>
      <c r="G1803" s="153">
        <v>308.74400000000003</v>
      </c>
      <c r="H1803" s="153">
        <v>227.77199999999999</v>
      </c>
      <c r="I1803" s="153">
        <v>114.63800000000001</v>
      </c>
      <c r="J1803" s="153">
        <v>21.018000000000001</v>
      </c>
    </row>
    <row r="1804" spans="1:10" x14ac:dyDescent="0.25">
      <c r="A1804" s="152" t="s">
        <v>1744</v>
      </c>
      <c r="B1804" s="153">
        <v>185.11235557577999</v>
      </c>
      <c r="C1804" s="153">
        <v>321.000041905915</v>
      </c>
      <c r="D1804" s="153">
        <v>126.211</v>
      </c>
      <c r="E1804" s="153">
        <v>306.96100000000001</v>
      </c>
      <c r="F1804" s="153">
        <v>350.62</v>
      </c>
      <c r="G1804" s="153">
        <v>320.74700000000001</v>
      </c>
      <c r="H1804" s="153">
        <v>230.15</v>
      </c>
      <c r="I1804" s="153">
        <v>117.76900000000001</v>
      </c>
      <c r="J1804" s="153">
        <v>23.542000000000002</v>
      </c>
    </row>
    <row r="1805" spans="1:10" x14ac:dyDescent="0.25">
      <c r="A1805" s="152" t="s">
        <v>1745</v>
      </c>
      <c r="B1805" s="153">
        <v>140.447434303629</v>
      </c>
      <c r="C1805" s="153">
        <v>295.01991349986099</v>
      </c>
      <c r="D1805" s="153">
        <v>121.139</v>
      </c>
      <c r="E1805" s="153">
        <v>323.459</v>
      </c>
      <c r="F1805" s="153">
        <v>380.334</v>
      </c>
      <c r="G1805" s="153">
        <v>352.49599999999998</v>
      </c>
      <c r="H1805" s="153">
        <v>254.15799999999999</v>
      </c>
      <c r="I1805" s="153">
        <v>137.529</v>
      </c>
      <c r="J1805" s="153">
        <v>29.885000000000002</v>
      </c>
    </row>
    <row r="1806" spans="1:10" x14ac:dyDescent="0.25">
      <c r="A1806" s="152" t="s">
        <v>1746</v>
      </c>
      <c r="B1806" s="153">
        <v>107.93430831785901</v>
      </c>
      <c r="C1806" s="153">
        <v>258.123879442423</v>
      </c>
      <c r="D1806" s="153">
        <v>111.46599999999999</v>
      </c>
      <c r="E1806" s="153">
        <v>314.18799999999999</v>
      </c>
      <c r="F1806" s="153">
        <v>373.92599999999999</v>
      </c>
      <c r="G1806" s="153">
        <v>346.61500000000001</v>
      </c>
      <c r="H1806" s="153">
        <v>261.99599999999998</v>
      </c>
      <c r="I1806" s="153">
        <v>153.56800000000001</v>
      </c>
      <c r="J1806" s="153">
        <v>37.241</v>
      </c>
    </row>
    <row r="1807" spans="1:10" x14ac:dyDescent="0.25">
      <c r="A1807" s="152" t="s">
        <v>1747</v>
      </c>
      <c r="B1807" s="153">
        <v>86.387905476648399</v>
      </c>
      <c r="C1807" s="153">
        <v>216.36335961559101</v>
      </c>
      <c r="D1807" s="153">
        <v>100.02500000000001</v>
      </c>
      <c r="E1807" s="153">
        <v>303.75</v>
      </c>
      <c r="F1807" s="153">
        <v>363.89</v>
      </c>
      <c r="G1807" s="153">
        <v>334.84899999999999</v>
      </c>
      <c r="H1807" s="153">
        <v>261.45100000000002</v>
      </c>
      <c r="I1807" s="153">
        <v>151.065</v>
      </c>
      <c r="J1807" s="153">
        <v>42.97</v>
      </c>
    </row>
    <row r="1808" spans="1:10" x14ac:dyDescent="0.25">
      <c r="A1808" s="152" t="s">
        <v>1748</v>
      </c>
      <c r="B1808" s="153">
        <v>67.374325685436006</v>
      </c>
      <c r="C1808" s="153">
        <v>181.13563952086199</v>
      </c>
      <c r="D1808" s="153">
        <v>80.677999999999997</v>
      </c>
      <c r="E1808" s="153">
        <v>285.50299999999999</v>
      </c>
      <c r="F1808" s="153">
        <v>354.68299999999999</v>
      </c>
      <c r="G1808" s="153">
        <v>323.923</v>
      </c>
      <c r="H1808" s="153">
        <v>251.05199999999999</v>
      </c>
      <c r="I1808" s="153">
        <v>137.637</v>
      </c>
      <c r="J1808" s="153">
        <v>42.524000000000001</v>
      </c>
    </row>
    <row r="1809" spans="1:10" x14ac:dyDescent="0.25">
      <c r="A1809" s="152" t="s">
        <v>1749</v>
      </c>
      <c r="B1809" s="153">
        <v>51.873485028745399</v>
      </c>
      <c r="C1809" s="153">
        <v>158.56550076354699</v>
      </c>
      <c r="D1809" s="153">
        <v>67.975999999999999</v>
      </c>
      <c r="E1809" s="153">
        <v>272.75200000000001</v>
      </c>
      <c r="F1809" s="153">
        <v>353.35899999999998</v>
      </c>
      <c r="G1809" s="153">
        <v>319.01799999999997</v>
      </c>
      <c r="H1809" s="153">
        <v>239.62299999999999</v>
      </c>
      <c r="I1809" s="153">
        <v>124.337</v>
      </c>
      <c r="J1809" s="153">
        <v>32.634999999999998</v>
      </c>
    </row>
    <row r="1810" spans="1:10" x14ac:dyDescent="0.25">
      <c r="A1810" s="152" t="s">
        <v>1750</v>
      </c>
      <c r="B1810" s="153">
        <v>40.182432851358399</v>
      </c>
      <c r="C1810" s="153">
        <v>141.04560241540599</v>
      </c>
      <c r="D1810" s="153">
        <v>56.835000000000001</v>
      </c>
      <c r="E1810" s="153">
        <v>239.75899999999999</v>
      </c>
      <c r="F1810" s="153">
        <v>314.95400000000001</v>
      </c>
      <c r="G1810" s="153">
        <v>278.76499999999999</v>
      </c>
      <c r="H1810" s="153">
        <v>201.29599999999999</v>
      </c>
      <c r="I1810" s="153">
        <v>94.442999999999998</v>
      </c>
      <c r="J1810" s="153">
        <v>18.588000000000001</v>
      </c>
    </row>
    <row r="1811" spans="1:10" x14ac:dyDescent="0.25">
      <c r="A1811" s="152" t="s">
        <v>1751</v>
      </c>
      <c r="B1811" s="153">
        <v>34.188711045284499</v>
      </c>
      <c r="C1811" s="153">
        <v>127.850265532881</v>
      </c>
      <c r="D1811" s="153">
        <v>48.999000000000002</v>
      </c>
      <c r="E1811" s="153">
        <v>208.97300000000001</v>
      </c>
      <c r="F1811" s="153">
        <v>273.08300000000003</v>
      </c>
      <c r="G1811" s="153">
        <v>237.803</v>
      </c>
      <c r="H1811" s="153">
        <v>166.86199999999999</v>
      </c>
      <c r="I1811" s="153">
        <v>71.102000000000004</v>
      </c>
      <c r="J1811" s="153">
        <v>10.818</v>
      </c>
    </row>
    <row r="1812" spans="1:10" x14ac:dyDescent="0.25">
      <c r="A1812" s="152" t="s">
        <v>1752</v>
      </c>
      <c r="B1812" s="153">
        <v>30.007429280631499</v>
      </c>
      <c r="C1812" s="153">
        <v>119.651951130608</v>
      </c>
      <c r="D1812" s="153">
        <v>40.588999999999999</v>
      </c>
      <c r="E1812" s="153">
        <v>182.15700000000001</v>
      </c>
      <c r="F1812" s="153">
        <v>236.16200000000001</v>
      </c>
      <c r="G1812" s="153">
        <v>204.39400000000001</v>
      </c>
      <c r="H1812" s="153">
        <v>140.63999999999999</v>
      </c>
      <c r="I1812" s="153">
        <v>56.27</v>
      </c>
      <c r="J1812" s="153">
        <v>7.0679999999999996</v>
      </c>
    </row>
    <row r="1813" spans="1:10" x14ac:dyDescent="0.25">
      <c r="A1813" s="152" t="s">
        <v>1753</v>
      </c>
      <c r="B1813" s="153">
        <v>26.151523934266098</v>
      </c>
      <c r="C1813" s="153">
        <v>110.337659349597</v>
      </c>
      <c r="D1813" s="153">
        <v>33.139000000000003</v>
      </c>
      <c r="E1813" s="153">
        <v>162.83000000000001</v>
      </c>
      <c r="F1813" s="153">
        <v>216.31800000000001</v>
      </c>
      <c r="G1813" s="153">
        <v>181.70699999999999</v>
      </c>
      <c r="H1813" s="153">
        <v>124.79</v>
      </c>
      <c r="I1813" s="153">
        <v>46.646000000000001</v>
      </c>
      <c r="J1813" s="153">
        <v>5.07</v>
      </c>
    </row>
    <row r="1814" spans="1:10" x14ac:dyDescent="0.25">
      <c r="A1814" s="152" t="s">
        <v>1754</v>
      </c>
      <c r="B1814" s="153">
        <v>22.798737268539501</v>
      </c>
      <c r="C1814" s="153">
        <v>102.156212647628</v>
      </c>
      <c r="D1814" s="153">
        <v>28.001999999999999</v>
      </c>
      <c r="E1814" s="153">
        <v>145.84899999999999</v>
      </c>
      <c r="F1814" s="153">
        <v>208.40899999999999</v>
      </c>
      <c r="G1814" s="153">
        <v>179.50200000000001</v>
      </c>
      <c r="H1814" s="153">
        <v>115.254</v>
      </c>
      <c r="I1814" s="153">
        <v>36.69</v>
      </c>
      <c r="J1814" s="153">
        <v>4.2939999999999996</v>
      </c>
    </row>
    <row r="1815" spans="1:10" x14ac:dyDescent="0.25">
      <c r="A1815" s="152" t="s">
        <v>1755</v>
      </c>
      <c r="B1815" s="153">
        <v>19.802076736025501</v>
      </c>
      <c r="C1815" s="153">
        <v>95.895338936053605</v>
      </c>
      <c r="D1815" s="153">
        <v>26.001999999999999</v>
      </c>
      <c r="E1815" s="153">
        <v>139.00299999999999</v>
      </c>
      <c r="F1815" s="153">
        <v>209</v>
      </c>
      <c r="G1815" s="153">
        <v>179.999</v>
      </c>
      <c r="H1815" s="153">
        <v>111.001</v>
      </c>
      <c r="I1815" s="153">
        <v>33.997</v>
      </c>
      <c r="J1815" s="153">
        <v>2.9980000000000002</v>
      </c>
    </row>
    <row r="1816" spans="1:10" x14ac:dyDescent="0.25">
      <c r="A1816" s="152" t="s">
        <v>1756</v>
      </c>
      <c r="B1816" s="153">
        <v>17.153437531811601</v>
      </c>
      <c r="C1816" s="153">
        <v>90.224080257801702</v>
      </c>
      <c r="D1816" s="153">
        <v>20.405000000000001</v>
      </c>
      <c r="E1816" s="153">
        <v>118.10599999999999</v>
      </c>
      <c r="F1816" s="153">
        <v>199.51300000000001</v>
      </c>
      <c r="G1816" s="153">
        <v>176.11699999999999</v>
      </c>
      <c r="H1816" s="153">
        <v>98.328000000000003</v>
      </c>
      <c r="I1816" s="153">
        <v>24.943000000000001</v>
      </c>
      <c r="J1816" s="153">
        <v>1.8280000000000001</v>
      </c>
    </row>
    <row r="1817" spans="1:10" x14ac:dyDescent="0.25">
      <c r="A1817" s="152" t="s">
        <v>1757</v>
      </c>
      <c r="B1817" s="153">
        <v>14.8022041318943</v>
      </c>
      <c r="C1817" s="153">
        <v>84.600628235582207</v>
      </c>
      <c r="D1817" s="153">
        <v>17.539000000000001</v>
      </c>
      <c r="E1817" s="153">
        <v>105.02800000000001</v>
      </c>
      <c r="F1817" s="153">
        <v>187.08099999999999</v>
      </c>
      <c r="G1817" s="153">
        <v>167.17099999999999</v>
      </c>
      <c r="H1817" s="153">
        <v>89.319000000000003</v>
      </c>
      <c r="I1817" s="153">
        <v>20.821999999999999</v>
      </c>
      <c r="J1817" s="153">
        <v>1.4</v>
      </c>
    </row>
    <row r="1818" spans="1:10" x14ac:dyDescent="0.25">
      <c r="A1818" s="152" t="s">
        <v>1758</v>
      </c>
      <c r="B1818" s="153">
        <v>12.8568968102716</v>
      </c>
      <c r="C1818" s="153">
        <v>79.525398079779606</v>
      </c>
      <c r="D1818" s="153">
        <v>15.302</v>
      </c>
      <c r="E1818" s="153">
        <v>94.478999999999999</v>
      </c>
      <c r="F1818" s="153">
        <v>176.858</v>
      </c>
      <c r="G1818" s="153">
        <v>159.946</v>
      </c>
      <c r="H1818" s="153">
        <v>82.1</v>
      </c>
      <c r="I1818" s="153">
        <v>17.695</v>
      </c>
      <c r="J1818" s="153">
        <v>1.1000000000000001</v>
      </c>
    </row>
    <row r="1819" spans="1:10" x14ac:dyDescent="0.25">
      <c r="A1819" s="152" t="s">
        <v>1759</v>
      </c>
      <c r="B1819" s="153">
        <v>11.342925937600301</v>
      </c>
      <c r="C1819" s="153">
        <v>74.661034130878093</v>
      </c>
      <c r="D1819" s="153">
        <v>13.506</v>
      </c>
      <c r="E1819" s="153">
        <v>85.712000000000003</v>
      </c>
      <c r="F1819" s="153">
        <v>168.047</v>
      </c>
      <c r="G1819" s="153">
        <v>153.80699999999999</v>
      </c>
      <c r="H1819" s="153">
        <v>76.117999999999995</v>
      </c>
      <c r="I1819" s="153">
        <v>15.266999999999999</v>
      </c>
      <c r="J1819" s="153">
        <v>0.88300000000000001</v>
      </c>
    </row>
    <row r="1820" spans="1:10" x14ac:dyDescent="0.25">
      <c r="A1820" s="152" t="s">
        <v>1760</v>
      </c>
      <c r="B1820" s="153">
        <v>9.9988730644819892</v>
      </c>
      <c r="C1820" s="153">
        <v>69.963932975457894</v>
      </c>
      <c r="D1820" s="153">
        <v>12.042</v>
      </c>
      <c r="E1820" s="153">
        <v>78.244</v>
      </c>
      <c r="F1820" s="153">
        <v>160.11500000000001</v>
      </c>
      <c r="G1820" s="153">
        <v>148.32499999999999</v>
      </c>
      <c r="H1820" s="153">
        <v>71.025000000000006</v>
      </c>
      <c r="I1820" s="153">
        <v>13.348000000000001</v>
      </c>
      <c r="J1820" s="153">
        <v>0.72099999999999997</v>
      </c>
    </row>
    <row r="1821" spans="1:10" x14ac:dyDescent="0.25">
      <c r="A1821" s="152" t="s">
        <v>1761</v>
      </c>
      <c r="B1821" s="153">
        <v>8.9309086664502999</v>
      </c>
      <c r="C1821" s="153">
        <v>65.850799034258401</v>
      </c>
      <c r="D1821" s="153">
        <v>10.843</v>
      </c>
      <c r="E1821" s="153">
        <v>71.930999999999997</v>
      </c>
      <c r="F1821" s="153">
        <v>153.12899999999999</v>
      </c>
      <c r="G1821" s="153">
        <v>143.56899999999999</v>
      </c>
      <c r="H1821" s="153">
        <v>66.754000000000005</v>
      </c>
      <c r="I1821" s="153">
        <v>11.829000000000001</v>
      </c>
      <c r="J1821" s="153">
        <v>0.60499999999999998</v>
      </c>
    </row>
    <row r="1822" spans="1:10" x14ac:dyDescent="0.25">
      <c r="A1822" s="152" t="s">
        <v>1762</v>
      </c>
      <c r="B1822" s="153">
        <v>8.0136593460191605</v>
      </c>
      <c r="C1822" s="153">
        <v>62.176477643067599</v>
      </c>
      <c r="D1822" s="153">
        <v>9.8480000000000008</v>
      </c>
      <c r="E1822" s="153">
        <v>66.45</v>
      </c>
      <c r="F1822" s="153">
        <v>146.667</v>
      </c>
      <c r="G1822" s="153">
        <v>139.19300000000001</v>
      </c>
      <c r="H1822" s="153">
        <v>63.06</v>
      </c>
      <c r="I1822" s="153">
        <v>10.606999999999999</v>
      </c>
      <c r="J1822" s="153">
        <v>0.51500000000000001</v>
      </c>
    </row>
    <row r="1823" spans="1:10" x14ac:dyDescent="0.25">
      <c r="A1823" s="152" t="s">
        <v>1763</v>
      </c>
      <c r="B1823" s="153">
        <v>144.184750699809</v>
      </c>
      <c r="C1823" s="153">
        <v>193.06161146878</v>
      </c>
      <c r="D1823" s="153">
        <v>47.215000000000003</v>
      </c>
      <c r="E1823" s="153">
        <v>214.15799999999999</v>
      </c>
      <c r="F1823" s="153">
        <v>235.976</v>
      </c>
      <c r="G1823" s="153">
        <v>177.32400000000001</v>
      </c>
      <c r="H1823" s="153">
        <v>132.947</v>
      </c>
      <c r="I1823" s="153">
        <v>55.417999999999999</v>
      </c>
      <c r="J1823" s="153">
        <v>18.161999999999999</v>
      </c>
    </row>
    <row r="1824" spans="1:10" x14ac:dyDescent="0.25">
      <c r="A1824" s="152" t="s">
        <v>1764</v>
      </c>
      <c r="B1824" s="153">
        <v>130.52046206566899</v>
      </c>
      <c r="C1824" s="153">
        <v>174.06413536973599</v>
      </c>
      <c r="D1824" s="153">
        <v>46.898000000000003</v>
      </c>
      <c r="E1824" s="153">
        <v>232.75200000000001</v>
      </c>
      <c r="F1824" s="153">
        <v>243.31</v>
      </c>
      <c r="G1824" s="153">
        <v>180.851</v>
      </c>
      <c r="H1824" s="153">
        <v>132.268</v>
      </c>
      <c r="I1824" s="153">
        <v>57.384</v>
      </c>
      <c r="J1824" s="153">
        <v>17.536999999999999</v>
      </c>
    </row>
    <row r="1825" spans="1:10" x14ac:dyDescent="0.25">
      <c r="A1825" s="152" t="s">
        <v>1765</v>
      </c>
      <c r="B1825" s="153">
        <v>117.490421168678</v>
      </c>
      <c r="C1825" s="153">
        <v>155.82148421979201</v>
      </c>
      <c r="D1825" s="153">
        <v>42.76</v>
      </c>
      <c r="E1825" s="153">
        <v>242.41300000000001</v>
      </c>
      <c r="F1825" s="153">
        <v>235.30600000000001</v>
      </c>
      <c r="G1825" s="153">
        <v>170.40100000000001</v>
      </c>
      <c r="H1825" s="153">
        <v>121.63200000000001</v>
      </c>
      <c r="I1825" s="153">
        <v>57.948999999999998</v>
      </c>
      <c r="J1825" s="153">
        <v>15.739000000000001</v>
      </c>
    </row>
    <row r="1826" spans="1:10" x14ac:dyDescent="0.25">
      <c r="A1826" s="152" t="s">
        <v>1766</v>
      </c>
      <c r="B1826" s="153">
        <v>105.017733274626</v>
      </c>
      <c r="C1826" s="153">
        <v>138.10409817630901</v>
      </c>
      <c r="D1826" s="153">
        <v>33.957000000000001</v>
      </c>
      <c r="E1826" s="153">
        <v>212.55099999999999</v>
      </c>
      <c r="F1826" s="153">
        <v>195.44399999999999</v>
      </c>
      <c r="G1826" s="153">
        <v>143.125</v>
      </c>
      <c r="H1826" s="153">
        <v>94.850999999999999</v>
      </c>
      <c r="I1826" s="153">
        <v>43.575000000000003</v>
      </c>
      <c r="J1826" s="153">
        <v>10.696999999999999</v>
      </c>
    </row>
    <row r="1827" spans="1:10" x14ac:dyDescent="0.25">
      <c r="A1827" s="152" t="s">
        <v>1767</v>
      </c>
      <c r="B1827" s="153">
        <v>94.280531601313697</v>
      </c>
      <c r="C1827" s="153">
        <v>126.495664293263</v>
      </c>
      <c r="D1827" s="153">
        <v>33.475999999999999</v>
      </c>
      <c r="E1827" s="153">
        <v>209.346</v>
      </c>
      <c r="F1827" s="153">
        <v>186.73699999999999</v>
      </c>
      <c r="G1827" s="153">
        <v>138.941</v>
      </c>
      <c r="H1827" s="153">
        <v>84.102999999999994</v>
      </c>
      <c r="I1827" s="153">
        <v>32.950000000000003</v>
      </c>
      <c r="J1827" s="153">
        <v>6.2469999999999999</v>
      </c>
    </row>
    <row r="1828" spans="1:10" x14ac:dyDescent="0.25">
      <c r="A1828" s="152" t="s">
        <v>1768</v>
      </c>
      <c r="B1828" s="153">
        <v>84.661715763642405</v>
      </c>
      <c r="C1828" s="153">
        <v>120.346765746809</v>
      </c>
      <c r="D1828" s="153">
        <v>34.389000000000003</v>
      </c>
      <c r="E1828" s="153">
        <v>200.40700000000001</v>
      </c>
      <c r="F1828" s="153">
        <v>166.66800000000001</v>
      </c>
      <c r="G1828" s="153">
        <v>119.678</v>
      </c>
      <c r="H1828" s="153">
        <v>65.728999999999999</v>
      </c>
      <c r="I1828" s="153">
        <v>22.545999999999999</v>
      </c>
      <c r="J1828" s="153">
        <v>2.5830000000000002</v>
      </c>
    </row>
    <row r="1829" spans="1:10" x14ac:dyDescent="0.25">
      <c r="A1829" s="152" t="s">
        <v>1769</v>
      </c>
      <c r="B1829" s="153">
        <v>74.041687171189494</v>
      </c>
      <c r="C1829" s="153">
        <v>108.543817866087</v>
      </c>
      <c r="D1829" s="153">
        <v>38.244999999999997</v>
      </c>
      <c r="E1829" s="153">
        <v>207.483</v>
      </c>
      <c r="F1829" s="153">
        <v>167.66399999999999</v>
      </c>
      <c r="G1829" s="153">
        <v>102.843</v>
      </c>
      <c r="H1829" s="153">
        <v>56.098999999999997</v>
      </c>
      <c r="I1829" s="153">
        <v>17.321000000000002</v>
      </c>
      <c r="J1829" s="153">
        <v>1.7450000000000001</v>
      </c>
    </row>
    <row r="1830" spans="1:10" x14ac:dyDescent="0.25">
      <c r="A1830" s="152" t="s">
        <v>1770</v>
      </c>
      <c r="B1830" s="153">
        <v>63.648389385470502</v>
      </c>
      <c r="C1830" s="153">
        <v>101.15638596106599</v>
      </c>
      <c r="D1830" s="153">
        <v>46.228999999999999</v>
      </c>
      <c r="E1830" s="153">
        <v>218.822</v>
      </c>
      <c r="F1830" s="153">
        <v>174.34700000000001</v>
      </c>
      <c r="G1830" s="153">
        <v>100.501</v>
      </c>
      <c r="H1830" s="153">
        <v>51.244999999999997</v>
      </c>
      <c r="I1830" s="153">
        <v>14.316000000000001</v>
      </c>
      <c r="J1830" s="153">
        <v>1.1399999999999999</v>
      </c>
    </row>
    <row r="1831" spans="1:10" x14ac:dyDescent="0.25">
      <c r="A1831" s="152" t="s">
        <v>1771</v>
      </c>
      <c r="B1831" s="153">
        <v>60.577617034636198</v>
      </c>
      <c r="C1831" s="153">
        <v>147.474190159899</v>
      </c>
      <c r="D1831" s="153">
        <v>53.732999999999997</v>
      </c>
      <c r="E1831" s="153">
        <v>197.81200000000001</v>
      </c>
      <c r="F1831" s="153">
        <v>139.096</v>
      </c>
      <c r="G1831" s="153">
        <v>75.933000000000007</v>
      </c>
      <c r="H1831" s="153">
        <v>34.103000000000002</v>
      </c>
      <c r="I1831" s="153">
        <v>8.6189999999999998</v>
      </c>
      <c r="J1831" s="153">
        <v>0.70399999999999996</v>
      </c>
    </row>
    <row r="1832" spans="1:10" x14ac:dyDescent="0.25">
      <c r="A1832" s="152" t="s">
        <v>1772</v>
      </c>
      <c r="B1832" s="153">
        <v>53.941889929264399</v>
      </c>
      <c r="C1832" s="153">
        <v>177.994988147079</v>
      </c>
      <c r="D1832" s="153">
        <v>42.088000000000001</v>
      </c>
      <c r="E1832" s="153">
        <v>151.82400000000001</v>
      </c>
      <c r="F1832" s="153">
        <v>110.5</v>
      </c>
      <c r="G1832" s="153">
        <v>62.124000000000002</v>
      </c>
      <c r="H1832" s="153">
        <v>26.891999999999999</v>
      </c>
      <c r="I1832" s="153">
        <v>6.056</v>
      </c>
      <c r="J1832" s="153">
        <v>0.51600000000000001</v>
      </c>
    </row>
    <row r="1833" spans="1:10" x14ac:dyDescent="0.25">
      <c r="A1833" s="152" t="s">
        <v>1773</v>
      </c>
      <c r="B1833" s="153">
        <v>38.489056703525797</v>
      </c>
      <c r="C1833" s="153">
        <v>166.62341032961299</v>
      </c>
      <c r="D1833" s="153">
        <v>29.126999999999999</v>
      </c>
      <c r="E1833" s="153">
        <v>135.80600000000001</v>
      </c>
      <c r="F1833" s="153">
        <v>115.78700000000001</v>
      </c>
      <c r="G1833" s="153">
        <v>75.224999999999994</v>
      </c>
      <c r="H1833" s="153">
        <v>36.834000000000003</v>
      </c>
      <c r="I1833" s="153">
        <v>7.9880000000000004</v>
      </c>
      <c r="J1833" s="153">
        <v>0.433</v>
      </c>
    </row>
    <row r="1834" spans="1:10" x14ac:dyDescent="0.25">
      <c r="A1834" s="152" t="s">
        <v>1774</v>
      </c>
      <c r="B1834" s="153">
        <v>32.787176967305598</v>
      </c>
      <c r="C1834" s="153">
        <v>154.682816137999</v>
      </c>
      <c r="D1834" s="153">
        <v>28.053000000000001</v>
      </c>
      <c r="E1834" s="153">
        <v>150.68299999999999</v>
      </c>
      <c r="F1834" s="153">
        <v>152.26900000000001</v>
      </c>
      <c r="G1834" s="153">
        <v>104.708</v>
      </c>
      <c r="H1834" s="153">
        <v>58.042000000000002</v>
      </c>
      <c r="I1834" s="153">
        <v>13.725</v>
      </c>
      <c r="J1834" s="153">
        <v>0.64</v>
      </c>
    </row>
    <row r="1835" spans="1:10" x14ac:dyDescent="0.25">
      <c r="A1835" s="152" t="s">
        <v>1775</v>
      </c>
      <c r="B1835" s="153">
        <v>17.462875911058699</v>
      </c>
      <c r="C1835" s="153">
        <v>126.699548217513</v>
      </c>
      <c r="D1835" s="153">
        <v>31.376000000000001</v>
      </c>
      <c r="E1835" s="153">
        <v>153.31800000000001</v>
      </c>
      <c r="F1835" s="153">
        <v>156.13900000000001</v>
      </c>
      <c r="G1835" s="153">
        <v>109.321</v>
      </c>
      <c r="H1835" s="153">
        <v>61.646999999999998</v>
      </c>
      <c r="I1835" s="153">
        <v>15.791</v>
      </c>
      <c r="J1835" s="153">
        <v>0.70799999999999996</v>
      </c>
    </row>
    <row r="1836" spans="1:10" x14ac:dyDescent="0.25">
      <c r="A1836" s="152" t="s">
        <v>1776</v>
      </c>
      <c r="B1836" s="153">
        <v>15.433437032047401</v>
      </c>
      <c r="C1836" s="153">
        <v>118.789082882415</v>
      </c>
      <c r="D1836" s="153">
        <v>24.401</v>
      </c>
      <c r="E1836" s="153">
        <v>123.786</v>
      </c>
      <c r="F1836" s="153">
        <v>150.52500000000001</v>
      </c>
      <c r="G1836" s="153">
        <v>113.074</v>
      </c>
      <c r="H1836" s="153">
        <v>72.164000000000001</v>
      </c>
      <c r="I1836" s="153">
        <v>21.536000000000001</v>
      </c>
      <c r="J1836" s="153">
        <v>0.754</v>
      </c>
    </row>
    <row r="1837" spans="1:10" x14ac:dyDescent="0.25">
      <c r="A1837" s="152" t="s">
        <v>1777</v>
      </c>
      <c r="B1837" s="153">
        <v>13.8112290703952</v>
      </c>
      <c r="C1837" s="153">
        <v>112.620520928823</v>
      </c>
      <c r="D1837" s="153">
        <v>21.2</v>
      </c>
      <c r="E1837" s="153">
        <v>109.271</v>
      </c>
      <c r="F1837" s="153">
        <v>144.529</v>
      </c>
      <c r="G1837" s="153">
        <v>112.15900000000001</v>
      </c>
      <c r="H1837" s="153">
        <v>75.263999999999996</v>
      </c>
      <c r="I1837" s="153">
        <v>23.952000000000002</v>
      </c>
      <c r="J1837" s="153">
        <v>0.76500000000000001</v>
      </c>
    </row>
    <row r="1838" spans="1:10" x14ac:dyDescent="0.25">
      <c r="A1838" s="152" t="s">
        <v>1778</v>
      </c>
      <c r="B1838" s="153">
        <v>12.5409869944286</v>
      </c>
      <c r="C1838" s="153">
        <v>107.031242585572</v>
      </c>
      <c r="D1838" s="153">
        <v>18.524000000000001</v>
      </c>
      <c r="E1838" s="153">
        <v>96.817999999999998</v>
      </c>
      <c r="F1838" s="153">
        <v>138.75800000000001</v>
      </c>
      <c r="G1838" s="153">
        <v>111.075</v>
      </c>
      <c r="H1838" s="153">
        <v>77.781000000000006</v>
      </c>
      <c r="I1838" s="153">
        <v>26.189</v>
      </c>
      <c r="J1838" s="153">
        <v>0.77500000000000002</v>
      </c>
    </row>
    <row r="1839" spans="1:10" x14ac:dyDescent="0.25">
      <c r="A1839" s="152" t="s">
        <v>1779</v>
      </c>
      <c r="B1839" s="153">
        <v>11.389098121910701</v>
      </c>
      <c r="C1839" s="153">
        <v>101.50984954362499</v>
      </c>
      <c r="D1839" s="153">
        <v>16.312999999999999</v>
      </c>
      <c r="E1839" s="153">
        <v>86.356999999999999</v>
      </c>
      <c r="F1839" s="153">
        <v>133.553</v>
      </c>
      <c r="G1839" s="153">
        <v>110.095</v>
      </c>
      <c r="H1839" s="153">
        <v>79.852999999999994</v>
      </c>
      <c r="I1839" s="153">
        <v>28.210999999999999</v>
      </c>
      <c r="J1839" s="153">
        <v>0.77800000000000002</v>
      </c>
    </row>
    <row r="1840" spans="1:10" x14ac:dyDescent="0.25">
      <c r="A1840" s="152" t="s">
        <v>1780</v>
      </c>
      <c r="B1840" s="153">
        <v>10.3869698608418</v>
      </c>
      <c r="C1840" s="153">
        <v>96.235142730059707</v>
      </c>
      <c r="D1840" s="153">
        <v>14.488</v>
      </c>
      <c r="E1840" s="153">
        <v>77.570999999999998</v>
      </c>
      <c r="F1840" s="153">
        <v>128.89699999999999</v>
      </c>
      <c r="G1840" s="153">
        <v>109.232</v>
      </c>
      <c r="H1840" s="153">
        <v>81.463999999999999</v>
      </c>
      <c r="I1840" s="153">
        <v>29.949000000000002</v>
      </c>
      <c r="J1840" s="153">
        <v>0.77900000000000003</v>
      </c>
    </row>
    <row r="1841" spans="1:10" x14ac:dyDescent="0.25">
      <c r="A1841" s="152" t="s">
        <v>1781</v>
      </c>
      <c r="B1841" s="153">
        <v>9.4635407183224505</v>
      </c>
      <c r="C1841" s="153">
        <v>90.989807871669001</v>
      </c>
      <c r="D1841" s="153">
        <v>12.962999999999999</v>
      </c>
      <c r="E1841" s="153">
        <v>70.17</v>
      </c>
      <c r="F1841" s="153">
        <v>124.679</v>
      </c>
      <c r="G1841" s="153">
        <v>108.459</v>
      </c>
      <c r="H1841" s="153">
        <v>82.563999999999993</v>
      </c>
      <c r="I1841" s="153">
        <v>31.324999999999999</v>
      </c>
      <c r="J1841" s="153">
        <v>0.78</v>
      </c>
    </row>
    <row r="1842" spans="1:10" x14ac:dyDescent="0.25">
      <c r="A1842" s="152" t="s">
        <v>1782</v>
      </c>
      <c r="B1842" s="153">
        <v>8.7074034652938597</v>
      </c>
      <c r="C1842" s="153">
        <v>86.144084847947298</v>
      </c>
      <c r="D1842" s="153">
        <v>11.705</v>
      </c>
      <c r="E1842" s="153">
        <v>63.99</v>
      </c>
      <c r="F1842" s="153">
        <v>121.01300000000001</v>
      </c>
      <c r="G1842" s="153">
        <v>107.88500000000001</v>
      </c>
      <c r="H1842" s="153">
        <v>83.215999999999994</v>
      </c>
      <c r="I1842" s="153">
        <v>32.317</v>
      </c>
      <c r="J1842" s="153">
        <v>0.77400000000000002</v>
      </c>
    </row>
    <row r="1843" spans="1:10" x14ac:dyDescent="0.25">
      <c r="A1843" s="152" t="s">
        <v>1783</v>
      </c>
      <c r="B1843" s="153">
        <v>248.42581479303701</v>
      </c>
      <c r="C1843" s="153">
        <v>395.28279431911199</v>
      </c>
      <c r="D1843" s="153">
        <v>169.071</v>
      </c>
      <c r="E1843" s="153">
        <v>351.60700000000003</v>
      </c>
      <c r="F1843" s="153">
        <v>338.14100000000002</v>
      </c>
      <c r="G1843" s="153">
        <v>284.27800000000002</v>
      </c>
      <c r="H1843" s="153">
        <v>203.483</v>
      </c>
      <c r="I1843" s="153">
        <v>110.71899999999999</v>
      </c>
      <c r="J1843" s="153">
        <v>38.901000000000003</v>
      </c>
    </row>
    <row r="1844" spans="1:10" x14ac:dyDescent="0.25">
      <c r="A1844" s="152" t="s">
        <v>1784</v>
      </c>
      <c r="B1844" s="153">
        <v>225.9236647406</v>
      </c>
      <c r="C1844" s="153">
        <v>370.13413806208899</v>
      </c>
      <c r="D1844" s="153">
        <v>175.941</v>
      </c>
      <c r="E1844" s="153">
        <v>365.89499999999998</v>
      </c>
      <c r="F1844" s="153">
        <v>351.88200000000001</v>
      </c>
      <c r="G1844" s="153">
        <v>295.83</v>
      </c>
      <c r="H1844" s="153">
        <v>211.75200000000001</v>
      </c>
      <c r="I1844" s="153">
        <v>115.218</v>
      </c>
      <c r="J1844" s="153">
        <v>40.481999999999999</v>
      </c>
    </row>
    <row r="1845" spans="1:10" x14ac:dyDescent="0.25">
      <c r="A1845" s="152" t="s">
        <v>1785</v>
      </c>
      <c r="B1845" s="153">
        <v>196.10186888252801</v>
      </c>
      <c r="C1845" s="153">
        <v>335.37979429577501</v>
      </c>
      <c r="D1845" s="153">
        <v>182.26900000000001</v>
      </c>
      <c r="E1845" s="153">
        <v>379.05500000000001</v>
      </c>
      <c r="F1845" s="153">
        <v>364.53800000000001</v>
      </c>
      <c r="G1845" s="153">
        <v>306.47000000000003</v>
      </c>
      <c r="H1845" s="153">
        <v>219.36799999999999</v>
      </c>
      <c r="I1845" s="153">
        <v>119.36199999999999</v>
      </c>
      <c r="J1845" s="153">
        <v>41.938000000000002</v>
      </c>
    </row>
    <row r="1846" spans="1:10" x14ac:dyDescent="0.25">
      <c r="A1846" s="152" t="s">
        <v>1786</v>
      </c>
      <c r="B1846" s="153">
        <v>172.11543752186199</v>
      </c>
      <c r="C1846" s="153">
        <v>310.12497307876703</v>
      </c>
      <c r="D1846" s="153">
        <v>183.286</v>
      </c>
      <c r="E1846" s="153">
        <v>381.17</v>
      </c>
      <c r="F1846" s="153">
        <v>366.572</v>
      </c>
      <c r="G1846" s="153">
        <v>308.18</v>
      </c>
      <c r="H1846" s="153">
        <v>220.59200000000001</v>
      </c>
      <c r="I1846" s="153">
        <v>120.02800000000001</v>
      </c>
      <c r="J1846" s="153">
        <v>42.171999999999997</v>
      </c>
    </row>
    <row r="1847" spans="1:10" x14ac:dyDescent="0.25">
      <c r="A1847" s="152" t="s">
        <v>1787</v>
      </c>
      <c r="B1847" s="153">
        <v>148.19392999012999</v>
      </c>
      <c r="C1847" s="153">
        <v>282.95690105560402</v>
      </c>
      <c r="D1847" s="153">
        <v>180.57400000000001</v>
      </c>
      <c r="E1847" s="153">
        <v>375.53</v>
      </c>
      <c r="F1847" s="153">
        <v>361.14800000000002</v>
      </c>
      <c r="G1847" s="153">
        <v>303.62</v>
      </c>
      <c r="H1847" s="153">
        <v>217.328</v>
      </c>
      <c r="I1847" s="153">
        <v>118.252</v>
      </c>
      <c r="J1847" s="153">
        <v>41.548000000000002</v>
      </c>
    </row>
    <row r="1848" spans="1:10" x14ac:dyDescent="0.25">
      <c r="A1848" s="152" t="s">
        <v>1788</v>
      </c>
      <c r="B1848" s="153">
        <v>128.066723418648</v>
      </c>
      <c r="C1848" s="153">
        <v>259.35891573817901</v>
      </c>
      <c r="D1848" s="153">
        <v>172.66399999999999</v>
      </c>
      <c r="E1848" s="153">
        <v>359.08</v>
      </c>
      <c r="F1848" s="153">
        <v>345.32799999999997</v>
      </c>
      <c r="G1848" s="153">
        <v>290.32</v>
      </c>
      <c r="H1848" s="153">
        <v>207.80799999999999</v>
      </c>
      <c r="I1848" s="153">
        <v>113.072</v>
      </c>
      <c r="J1848" s="153">
        <v>39.728000000000002</v>
      </c>
    </row>
    <row r="1849" spans="1:10" x14ac:dyDescent="0.25">
      <c r="A1849" s="152" t="s">
        <v>1789</v>
      </c>
      <c r="B1849" s="153">
        <v>109.02751110127799</v>
      </c>
      <c r="C1849" s="153">
        <v>234.53101870051</v>
      </c>
      <c r="D1849" s="153">
        <v>163.08199999999999</v>
      </c>
      <c r="E1849" s="153">
        <v>339.15199999999999</v>
      </c>
      <c r="F1849" s="153">
        <v>326.16300000000001</v>
      </c>
      <c r="G1849" s="153">
        <v>274.20800000000003</v>
      </c>
      <c r="H1849" s="153">
        <v>196.27500000000001</v>
      </c>
      <c r="I1849" s="153">
        <v>106.797</v>
      </c>
      <c r="J1849" s="153">
        <v>37.523000000000003</v>
      </c>
    </row>
    <row r="1850" spans="1:10" x14ac:dyDescent="0.25">
      <c r="A1850" s="152" t="s">
        <v>1790</v>
      </c>
      <c r="B1850" s="153">
        <v>105.080281536553</v>
      </c>
      <c r="C1850" s="153">
        <v>232.13435038926701</v>
      </c>
      <c r="D1850" s="153">
        <v>147.75899999999999</v>
      </c>
      <c r="E1850" s="153">
        <v>307.286</v>
      </c>
      <c r="F1850" s="153">
        <v>295.517</v>
      </c>
      <c r="G1850" s="153">
        <v>248.44399999999999</v>
      </c>
      <c r="H1850" s="153">
        <v>177.834</v>
      </c>
      <c r="I1850" s="153">
        <v>96.762</v>
      </c>
      <c r="J1850" s="153">
        <v>33.997999999999998</v>
      </c>
    </row>
    <row r="1851" spans="1:10" x14ac:dyDescent="0.25">
      <c r="A1851" s="152" t="s">
        <v>1791</v>
      </c>
      <c r="B1851" s="153">
        <v>108.519519784805</v>
      </c>
      <c r="C1851" s="153">
        <v>284.45793361564301</v>
      </c>
      <c r="D1851" s="153">
        <v>113.54600000000001</v>
      </c>
      <c r="E1851" s="153">
        <v>264.94200000000001</v>
      </c>
      <c r="F1851" s="153">
        <v>248.244</v>
      </c>
      <c r="G1851" s="153">
        <v>203.715</v>
      </c>
      <c r="H1851" s="153">
        <v>159.18799999999999</v>
      </c>
      <c r="I1851" s="153">
        <v>72.358000000000004</v>
      </c>
      <c r="J1851" s="153">
        <v>51.207000000000001</v>
      </c>
    </row>
    <row r="1852" spans="1:10" x14ac:dyDescent="0.25">
      <c r="A1852" s="152" t="s">
        <v>1792</v>
      </c>
      <c r="B1852" s="153">
        <v>111.97070625872399</v>
      </c>
      <c r="C1852" s="153">
        <v>428.61340550091802</v>
      </c>
      <c r="D1852" s="153">
        <v>105.7</v>
      </c>
      <c r="E1852" s="153">
        <v>247.108</v>
      </c>
      <c r="F1852" s="153">
        <v>240.10900000000001</v>
      </c>
      <c r="G1852" s="153">
        <v>186.041</v>
      </c>
      <c r="H1852" s="153">
        <v>135.828</v>
      </c>
      <c r="I1852" s="153">
        <v>59.139000000000003</v>
      </c>
      <c r="J1852" s="153">
        <v>40.475000000000001</v>
      </c>
    </row>
    <row r="1853" spans="1:10" x14ac:dyDescent="0.25">
      <c r="A1853" s="152" t="s">
        <v>1793</v>
      </c>
      <c r="B1853" s="153">
        <v>102.754582738529</v>
      </c>
      <c r="C1853" s="153">
        <v>470.22480417445701</v>
      </c>
      <c r="D1853" s="153">
        <v>104.2</v>
      </c>
      <c r="E1853" s="153">
        <v>243.6</v>
      </c>
      <c r="F1853" s="153">
        <v>236.7</v>
      </c>
      <c r="G1853" s="153">
        <v>183.4</v>
      </c>
      <c r="H1853" s="153">
        <v>133.9</v>
      </c>
      <c r="I1853" s="153">
        <v>58.3</v>
      </c>
      <c r="J1853" s="153">
        <v>39.9</v>
      </c>
    </row>
    <row r="1854" spans="1:10" x14ac:dyDescent="0.25">
      <c r="A1854" s="152" t="s">
        <v>1794</v>
      </c>
      <c r="B1854" s="153">
        <v>89.467013156265196</v>
      </c>
      <c r="C1854" s="153">
        <v>358.30551027535699</v>
      </c>
      <c r="D1854" s="153">
        <v>100.224</v>
      </c>
      <c r="E1854" s="153">
        <v>234.43199999999999</v>
      </c>
      <c r="F1854" s="153">
        <v>228.57599999999999</v>
      </c>
      <c r="G1854" s="153">
        <v>176.06399999999999</v>
      </c>
      <c r="H1854" s="153">
        <v>127.68</v>
      </c>
      <c r="I1854" s="153">
        <v>55.295999999999999</v>
      </c>
      <c r="J1854" s="153">
        <v>37.728000000000002</v>
      </c>
    </row>
    <row r="1855" spans="1:10" x14ac:dyDescent="0.25">
      <c r="A1855" s="152" t="s">
        <v>1795</v>
      </c>
      <c r="B1855" s="153">
        <v>78.027278870593705</v>
      </c>
      <c r="C1855" s="153">
        <v>271.437984905549</v>
      </c>
      <c r="D1855" s="153">
        <v>94.155000000000001</v>
      </c>
      <c r="E1855" s="153">
        <v>220.702</v>
      </c>
      <c r="F1855" s="153">
        <v>221.14500000000001</v>
      </c>
      <c r="G1855" s="153">
        <v>163.01900000000001</v>
      </c>
      <c r="H1855" s="153">
        <v>111.548</v>
      </c>
      <c r="I1855" s="153">
        <v>46.323999999999998</v>
      </c>
      <c r="J1855" s="153">
        <v>30.527000000000001</v>
      </c>
    </row>
    <row r="1856" spans="1:10" x14ac:dyDescent="0.25">
      <c r="A1856" s="152" t="s">
        <v>1796</v>
      </c>
      <c r="B1856" s="153">
        <v>70.262651179684198</v>
      </c>
      <c r="C1856" s="153">
        <v>219.89285682393</v>
      </c>
      <c r="D1856" s="153">
        <v>87.594999999999999</v>
      </c>
      <c r="E1856" s="153">
        <v>206.91499999999999</v>
      </c>
      <c r="F1856" s="153">
        <v>214.27099999999999</v>
      </c>
      <c r="G1856" s="153">
        <v>151.417</v>
      </c>
      <c r="H1856" s="153">
        <v>97.263000000000005</v>
      </c>
      <c r="I1856" s="153">
        <v>38.459000000000003</v>
      </c>
      <c r="J1856" s="153">
        <v>24.1</v>
      </c>
    </row>
    <row r="1857" spans="1:10" x14ac:dyDescent="0.25">
      <c r="A1857" s="152" t="s">
        <v>1797</v>
      </c>
      <c r="B1857" s="153">
        <v>62.315627827370399</v>
      </c>
      <c r="C1857" s="153">
        <v>212.33703738707601</v>
      </c>
      <c r="D1857" s="153">
        <v>81.046000000000006</v>
      </c>
      <c r="E1857" s="153">
        <v>192.92099999999999</v>
      </c>
      <c r="F1857" s="153">
        <v>203.471</v>
      </c>
      <c r="G1857" s="153">
        <v>141.54599999999999</v>
      </c>
      <c r="H1857" s="153">
        <v>88.221999999999994</v>
      </c>
      <c r="I1857" s="153">
        <v>33.997999999999998</v>
      </c>
      <c r="J1857" s="153">
        <v>20.576000000000001</v>
      </c>
    </row>
    <row r="1858" spans="1:10" x14ac:dyDescent="0.25">
      <c r="A1858" s="152" t="s">
        <v>1798</v>
      </c>
      <c r="B1858" s="153">
        <v>54.256767022618199</v>
      </c>
      <c r="C1858" s="153">
        <v>198.154912353165</v>
      </c>
      <c r="D1858" s="153">
        <v>75.058999999999997</v>
      </c>
      <c r="E1858" s="153">
        <v>180.51300000000001</v>
      </c>
      <c r="F1858" s="153">
        <v>194.14599999999999</v>
      </c>
      <c r="G1858" s="153">
        <v>133.43100000000001</v>
      </c>
      <c r="H1858" s="153">
        <v>80.781000000000006</v>
      </c>
      <c r="I1858" s="153">
        <v>30.318999999999999</v>
      </c>
      <c r="J1858" s="153">
        <v>17.611000000000001</v>
      </c>
    </row>
    <row r="1859" spans="1:10" x14ac:dyDescent="0.25">
      <c r="A1859" s="152" t="s">
        <v>1799</v>
      </c>
      <c r="B1859" s="153">
        <v>46.9252904451345</v>
      </c>
      <c r="C1859" s="153">
        <v>180.475898538005</v>
      </c>
      <c r="D1859" s="153">
        <v>69.536000000000001</v>
      </c>
      <c r="E1859" s="153">
        <v>169.39</v>
      </c>
      <c r="F1859" s="153">
        <v>186.02699999999999</v>
      </c>
      <c r="G1859" s="153">
        <v>126.761</v>
      </c>
      <c r="H1859" s="153">
        <v>74.625</v>
      </c>
      <c r="I1859" s="153">
        <v>27.248999999999999</v>
      </c>
      <c r="J1859" s="153">
        <v>15.092000000000001</v>
      </c>
    </row>
    <row r="1860" spans="1:10" x14ac:dyDescent="0.25">
      <c r="A1860" s="152" t="s">
        <v>1800</v>
      </c>
      <c r="B1860" s="153">
        <v>40.245452851501199</v>
      </c>
      <c r="C1860" s="153">
        <v>162.52199833385799</v>
      </c>
      <c r="D1860" s="153">
        <v>64.436000000000007</v>
      </c>
      <c r="E1860" s="153">
        <v>159.41499999999999</v>
      </c>
      <c r="F1860" s="153">
        <v>179.00800000000001</v>
      </c>
      <c r="G1860" s="153">
        <v>121.36499999999999</v>
      </c>
      <c r="H1860" s="153">
        <v>69.551000000000002</v>
      </c>
      <c r="I1860" s="153">
        <v>24.687999999999999</v>
      </c>
      <c r="J1860" s="153">
        <v>12.957000000000001</v>
      </c>
    </row>
    <row r="1861" spans="1:10" x14ac:dyDescent="0.25">
      <c r="A1861" s="152" t="s">
        <v>1801</v>
      </c>
      <c r="B1861" s="153">
        <v>34.277045030899998</v>
      </c>
      <c r="C1861" s="153">
        <v>145.908290324674</v>
      </c>
      <c r="D1861" s="153">
        <v>59.718000000000004</v>
      </c>
      <c r="E1861" s="153">
        <v>150.44399999999999</v>
      </c>
      <c r="F1861" s="153">
        <v>172.97</v>
      </c>
      <c r="G1861" s="153">
        <v>117.075</v>
      </c>
      <c r="H1861" s="153">
        <v>65.387</v>
      </c>
      <c r="I1861" s="153">
        <v>22.545000000000002</v>
      </c>
      <c r="J1861" s="153">
        <v>11.141</v>
      </c>
    </row>
    <row r="1862" spans="1:10" x14ac:dyDescent="0.25">
      <c r="A1862" s="152" t="s">
        <v>1802</v>
      </c>
      <c r="B1862" s="153">
        <v>30.299214655931301</v>
      </c>
      <c r="C1862" s="153">
        <v>131.627672911681</v>
      </c>
      <c r="D1862" s="153">
        <v>55.198999999999998</v>
      </c>
      <c r="E1862" s="153">
        <v>141.971</v>
      </c>
      <c r="F1862" s="153">
        <v>167.35900000000001</v>
      </c>
      <c r="G1862" s="153">
        <v>113.488</v>
      </c>
      <c r="H1862" s="153">
        <v>61.847000000000001</v>
      </c>
      <c r="I1862" s="153">
        <v>20.695</v>
      </c>
      <c r="J1862" s="153">
        <v>9.5609999999999999</v>
      </c>
    </row>
    <row r="1863" spans="1:10" x14ac:dyDescent="0.25">
      <c r="A1863" s="152" t="s">
        <v>1803</v>
      </c>
      <c r="B1863" s="153">
        <v>212.81489902463099</v>
      </c>
      <c r="C1863" s="153">
        <v>373.45864933764898</v>
      </c>
      <c r="D1863" s="153">
        <v>66.245999999999995</v>
      </c>
      <c r="E1863" s="153">
        <v>244.976</v>
      </c>
      <c r="F1863" s="153">
        <v>313.54000000000002</v>
      </c>
      <c r="G1863" s="153">
        <v>281.82</v>
      </c>
      <c r="H1863" s="153">
        <v>197.88399999999999</v>
      </c>
      <c r="I1863" s="153">
        <v>98.575999999999993</v>
      </c>
      <c r="J1863" s="153">
        <v>16.957999999999998</v>
      </c>
    </row>
    <row r="1864" spans="1:10" x14ac:dyDescent="0.25">
      <c r="A1864" s="152" t="s">
        <v>1804</v>
      </c>
      <c r="B1864" s="153">
        <v>197.84629326398201</v>
      </c>
      <c r="C1864" s="153">
        <v>356.28757666451702</v>
      </c>
      <c r="D1864" s="153">
        <v>71.676000000000002</v>
      </c>
      <c r="E1864" s="153">
        <v>265.05599999999998</v>
      </c>
      <c r="F1864" s="153">
        <v>339.24</v>
      </c>
      <c r="G1864" s="153">
        <v>304.92</v>
      </c>
      <c r="H1864" s="153">
        <v>214.10400000000001</v>
      </c>
      <c r="I1864" s="153">
        <v>106.65600000000001</v>
      </c>
      <c r="J1864" s="153">
        <v>18.347999999999999</v>
      </c>
    </row>
    <row r="1865" spans="1:10" x14ac:dyDescent="0.25">
      <c r="A1865" s="152" t="s">
        <v>1805</v>
      </c>
      <c r="B1865" s="153">
        <v>173.170887332495</v>
      </c>
      <c r="C1865" s="153">
        <v>331.71725215578601</v>
      </c>
      <c r="D1865" s="153">
        <v>73.638999999999996</v>
      </c>
      <c r="E1865" s="153">
        <v>272.31700000000001</v>
      </c>
      <c r="F1865" s="153">
        <v>348.53399999999999</v>
      </c>
      <c r="G1865" s="153">
        <v>313.27199999999999</v>
      </c>
      <c r="H1865" s="153">
        <v>219.97</v>
      </c>
      <c r="I1865" s="153">
        <v>109.577</v>
      </c>
      <c r="J1865" s="153">
        <v>18.850999999999999</v>
      </c>
    </row>
    <row r="1866" spans="1:10" x14ac:dyDescent="0.25">
      <c r="A1866" s="152" t="s">
        <v>1806</v>
      </c>
      <c r="B1866" s="153">
        <v>152.47914891209999</v>
      </c>
      <c r="C1866" s="153">
        <v>306.27375579807801</v>
      </c>
      <c r="D1866" s="153">
        <v>65.590999999999994</v>
      </c>
      <c r="E1866" s="153">
        <v>242.554</v>
      </c>
      <c r="F1866" s="153">
        <v>310.44099999999997</v>
      </c>
      <c r="G1866" s="153">
        <v>279.03399999999999</v>
      </c>
      <c r="H1866" s="153">
        <v>195.928</v>
      </c>
      <c r="I1866" s="153">
        <v>97.602000000000004</v>
      </c>
      <c r="J1866" s="153">
        <v>16.79</v>
      </c>
    </row>
    <row r="1867" spans="1:10" x14ac:dyDescent="0.25">
      <c r="A1867" s="152" t="s">
        <v>1807</v>
      </c>
      <c r="B1867" s="153">
        <v>131.907146525504</v>
      </c>
      <c r="C1867" s="153">
        <v>280.27972225693401</v>
      </c>
      <c r="D1867" s="153">
        <v>54.271000000000001</v>
      </c>
      <c r="E1867" s="153">
        <v>200.691</v>
      </c>
      <c r="F1867" s="153">
        <v>256.86099999999999</v>
      </c>
      <c r="G1867" s="153">
        <v>230.876</v>
      </c>
      <c r="H1867" s="153">
        <v>162.11199999999999</v>
      </c>
      <c r="I1867" s="153">
        <v>80.757000000000005</v>
      </c>
      <c r="J1867" s="153">
        <v>13.891999999999999</v>
      </c>
    </row>
    <row r="1868" spans="1:10" x14ac:dyDescent="0.25">
      <c r="A1868" s="152" t="s">
        <v>1808</v>
      </c>
      <c r="B1868" s="153">
        <v>123.27355426917001</v>
      </c>
      <c r="C1868" s="153">
        <v>268.48998962144498</v>
      </c>
      <c r="D1868" s="153">
        <v>54.978000000000002</v>
      </c>
      <c r="E1868" s="153">
        <v>206.142</v>
      </c>
      <c r="F1868" s="153">
        <v>261.834</v>
      </c>
      <c r="G1868" s="153">
        <v>235.31399999999999</v>
      </c>
      <c r="H1868" s="153">
        <v>164.934</v>
      </c>
      <c r="I1868" s="153">
        <v>82.11</v>
      </c>
      <c r="J1868" s="153">
        <v>14.688000000000001</v>
      </c>
    </row>
    <row r="1869" spans="1:10" x14ac:dyDescent="0.25">
      <c r="A1869" s="152" t="s">
        <v>1809</v>
      </c>
      <c r="B1869" s="153">
        <v>118.1211023834</v>
      </c>
      <c r="C1869" s="153">
        <v>260.79448752415499</v>
      </c>
      <c r="D1869" s="153">
        <v>53</v>
      </c>
      <c r="E1869" s="153">
        <v>204.6</v>
      </c>
      <c r="F1869" s="153">
        <v>256</v>
      </c>
      <c r="G1869" s="153">
        <v>230.1</v>
      </c>
      <c r="H1869" s="153">
        <v>160.80000000000001</v>
      </c>
      <c r="I1869" s="153">
        <v>80</v>
      </c>
      <c r="J1869" s="153">
        <v>15.5</v>
      </c>
    </row>
    <row r="1870" spans="1:10" x14ac:dyDescent="0.25">
      <c r="A1870" s="152" t="s">
        <v>1810</v>
      </c>
      <c r="B1870" s="153">
        <v>104.63254107023501</v>
      </c>
      <c r="C1870" s="153">
        <v>238.26339076487599</v>
      </c>
      <c r="D1870" s="153">
        <v>49.344000000000001</v>
      </c>
      <c r="E1870" s="153">
        <v>201.12</v>
      </c>
      <c r="F1870" s="153">
        <v>244.512</v>
      </c>
      <c r="G1870" s="153">
        <v>219.744</v>
      </c>
      <c r="H1870" s="153">
        <v>152.44800000000001</v>
      </c>
      <c r="I1870" s="153">
        <v>75.744</v>
      </c>
      <c r="J1870" s="153">
        <v>17.088000000000001</v>
      </c>
    </row>
    <row r="1871" spans="1:10" x14ac:dyDescent="0.25">
      <c r="A1871" s="152" t="s">
        <v>1811</v>
      </c>
      <c r="B1871" s="153">
        <v>87.279662141192901</v>
      </c>
      <c r="C1871" s="153">
        <v>208.60844479168799</v>
      </c>
      <c r="D1871" s="153">
        <v>45.94</v>
      </c>
      <c r="E1871" s="153">
        <v>193.32</v>
      </c>
      <c r="F1871" s="153">
        <v>231.33799999999999</v>
      </c>
      <c r="G1871" s="153">
        <v>207.79900000000001</v>
      </c>
      <c r="H1871" s="153">
        <v>143.55600000000001</v>
      </c>
      <c r="I1871" s="153">
        <v>71.3</v>
      </c>
      <c r="J1871" s="153">
        <v>17.347000000000001</v>
      </c>
    </row>
    <row r="1872" spans="1:10" x14ac:dyDescent="0.25">
      <c r="A1872" s="152" t="s">
        <v>1812</v>
      </c>
      <c r="B1872" s="153">
        <v>75.628763007055099</v>
      </c>
      <c r="C1872" s="153">
        <v>191.493803845348</v>
      </c>
      <c r="D1872" s="153">
        <v>41.56</v>
      </c>
      <c r="E1872" s="153">
        <v>180.59800000000001</v>
      </c>
      <c r="F1872" s="153">
        <v>212.755</v>
      </c>
      <c r="G1872" s="153">
        <v>191.00899999999999</v>
      </c>
      <c r="H1872" s="153">
        <v>131.39699999999999</v>
      </c>
      <c r="I1872" s="153">
        <v>65.236999999999995</v>
      </c>
      <c r="J1872" s="153">
        <v>17.044</v>
      </c>
    </row>
    <row r="1873" spans="1:10" x14ac:dyDescent="0.25">
      <c r="A1873" s="152" t="s">
        <v>1813</v>
      </c>
      <c r="B1873" s="153">
        <v>67.544221725448494</v>
      </c>
      <c r="C1873" s="153">
        <v>178.67864491716699</v>
      </c>
      <c r="D1873" s="153">
        <v>33.502000000000002</v>
      </c>
      <c r="E1873" s="153">
        <v>154.91499999999999</v>
      </c>
      <c r="F1873" s="153">
        <v>208.85</v>
      </c>
      <c r="G1873" s="153">
        <v>199.74299999999999</v>
      </c>
      <c r="H1873" s="153">
        <v>126.95699999999999</v>
      </c>
      <c r="I1873" s="153">
        <v>54.648000000000003</v>
      </c>
      <c r="J1873" s="153">
        <v>13.385</v>
      </c>
    </row>
    <row r="1874" spans="1:10" x14ac:dyDescent="0.25">
      <c r="A1874" s="152" t="s">
        <v>1814</v>
      </c>
      <c r="B1874" s="153">
        <v>64.114102039213606</v>
      </c>
      <c r="C1874" s="153">
        <v>171.90349147208201</v>
      </c>
      <c r="D1874" s="153">
        <v>27.238</v>
      </c>
      <c r="E1874" s="153">
        <v>136.57599999999999</v>
      </c>
      <c r="F1874" s="153">
        <v>212.779</v>
      </c>
      <c r="G1874" s="153">
        <v>214.874</v>
      </c>
      <c r="H1874" s="153">
        <v>127.264</v>
      </c>
      <c r="I1874" s="153">
        <v>46.715000000000003</v>
      </c>
      <c r="J1874" s="153">
        <v>10.554</v>
      </c>
    </row>
    <row r="1875" spans="1:10" x14ac:dyDescent="0.25">
      <c r="A1875" s="152" t="s">
        <v>1815</v>
      </c>
      <c r="B1875" s="153">
        <v>60.068382042173397</v>
      </c>
      <c r="C1875" s="153">
        <v>163.45986493697299</v>
      </c>
      <c r="D1875" s="153">
        <v>21.134</v>
      </c>
      <c r="E1875" s="153">
        <v>118.54900000000001</v>
      </c>
      <c r="F1875" s="153">
        <v>215.58500000000001</v>
      </c>
      <c r="G1875" s="153">
        <v>228.386</v>
      </c>
      <c r="H1875" s="153">
        <v>127.033</v>
      </c>
      <c r="I1875" s="153">
        <v>39.011000000000003</v>
      </c>
      <c r="J1875" s="153">
        <v>7.8019999999999996</v>
      </c>
    </row>
    <row r="1876" spans="1:10" x14ac:dyDescent="0.25">
      <c r="A1876" s="152" t="s">
        <v>1816</v>
      </c>
      <c r="B1876" s="153">
        <v>53.706964242908498</v>
      </c>
      <c r="C1876" s="153">
        <v>151.91701871792401</v>
      </c>
      <c r="D1876" s="153">
        <v>13.211</v>
      </c>
      <c r="E1876" s="153">
        <v>88.272000000000006</v>
      </c>
      <c r="F1876" s="153">
        <v>213.559</v>
      </c>
      <c r="G1876" s="153">
        <v>246.46600000000001</v>
      </c>
      <c r="H1876" s="153">
        <v>122.381</v>
      </c>
      <c r="I1876" s="153">
        <v>27.297000000000001</v>
      </c>
      <c r="J1876" s="153">
        <v>4.4939999999999998</v>
      </c>
    </row>
    <row r="1877" spans="1:10" x14ac:dyDescent="0.25">
      <c r="A1877" s="152" t="s">
        <v>1817</v>
      </c>
      <c r="B1877" s="153">
        <v>48.391079423543701</v>
      </c>
      <c r="C1877" s="153">
        <v>141.188078182314</v>
      </c>
      <c r="D1877" s="153">
        <v>10.358000000000001</v>
      </c>
      <c r="E1877" s="153">
        <v>74.706000000000003</v>
      </c>
      <c r="F1877" s="153">
        <v>205.53</v>
      </c>
      <c r="G1877" s="153">
        <v>245.559</v>
      </c>
      <c r="H1877" s="153">
        <v>116.342</v>
      </c>
      <c r="I1877" s="153">
        <v>22.466999999999999</v>
      </c>
      <c r="J1877" s="153">
        <v>3.3780000000000001</v>
      </c>
    </row>
    <row r="1878" spans="1:10" x14ac:dyDescent="0.25">
      <c r="A1878" s="152" t="s">
        <v>1818</v>
      </c>
      <c r="B1878" s="153">
        <v>43.825033304915401</v>
      </c>
      <c r="C1878" s="153">
        <v>131.43013780406099</v>
      </c>
      <c r="D1878" s="153">
        <v>8.2769999999999992</v>
      </c>
      <c r="E1878" s="153">
        <v>63.944000000000003</v>
      </c>
      <c r="F1878" s="153">
        <v>198.023</v>
      </c>
      <c r="G1878" s="153">
        <v>243.69</v>
      </c>
      <c r="H1878" s="153">
        <v>110.851</v>
      </c>
      <c r="I1878" s="153">
        <v>18.736999999999998</v>
      </c>
      <c r="J1878" s="153">
        <v>2.5779999999999998</v>
      </c>
    </row>
    <row r="1879" spans="1:10" x14ac:dyDescent="0.25">
      <c r="A1879" s="152" t="s">
        <v>1819</v>
      </c>
      <c r="B1879" s="153">
        <v>39.736144292226498</v>
      </c>
      <c r="C1879" s="153">
        <v>121.954754834195</v>
      </c>
      <c r="D1879" s="153">
        <v>6.7350000000000003</v>
      </c>
      <c r="E1879" s="153">
        <v>55.323999999999998</v>
      </c>
      <c r="F1879" s="153">
        <v>190.876</v>
      </c>
      <c r="G1879" s="153">
        <v>240.785</v>
      </c>
      <c r="H1879" s="153">
        <v>105.77200000000001</v>
      </c>
      <c r="I1879" s="153">
        <v>15.821999999999999</v>
      </c>
      <c r="J1879" s="153">
        <v>2.0059999999999998</v>
      </c>
    </row>
    <row r="1880" spans="1:10" x14ac:dyDescent="0.25">
      <c r="A1880" s="152" t="s">
        <v>1820</v>
      </c>
      <c r="B1880" s="153">
        <v>36.389557463837299</v>
      </c>
      <c r="C1880" s="153">
        <v>113.922305772907</v>
      </c>
      <c r="D1880" s="153">
        <v>5.58</v>
      </c>
      <c r="E1880" s="153">
        <v>48.445999999999998</v>
      </c>
      <c r="F1880" s="153">
        <v>184.244</v>
      </c>
      <c r="G1880" s="153">
        <v>237.13900000000001</v>
      </c>
      <c r="H1880" s="153">
        <v>101.154</v>
      </c>
      <c r="I1880" s="153">
        <v>13.537000000000001</v>
      </c>
      <c r="J1880" s="153">
        <v>1.58</v>
      </c>
    </row>
    <row r="1881" spans="1:10" x14ac:dyDescent="0.25">
      <c r="A1881" s="152" t="s">
        <v>1821</v>
      </c>
      <c r="B1881" s="153">
        <v>33.589633684200201</v>
      </c>
      <c r="C1881" s="153">
        <v>106.48454911426001</v>
      </c>
      <c r="D1881" s="153">
        <v>4.7160000000000002</v>
      </c>
      <c r="E1881" s="153">
        <v>42.962000000000003</v>
      </c>
      <c r="F1881" s="153">
        <v>178.161</v>
      </c>
      <c r="G1881" s="153">
        <v>232.96600000000001</v>
      </c>
      <c r="H1881" s="153">
        <v>97</v>
      </c>
      <c r="I1881" s="153">
        <v>11.747</v>
      </c>
      <c r="J1881" s="153">
        <v>1.268</v>
      </c>
    </row>
    <row r="1882" spans="1:10" x14ac:dyDescent="0.25">
      <c r="A1882" s="152" t="s">
        <v>1822</v>
      </c>
      <c r="B1882" s="153">
        <v>30.7780631165937</v>
      </c>
      <c r="C1882" s="153">
        <v>99.261396982422895</v>
      </c>
      <c r="D1882" s="153">
        <v>4.0609999999999999</v>
      </c>
      <c r="E1882" s="153">
        <v>38.573</v>
      </c>
      <c r="F1882" s="153">
        <v>172.54</v>
      </c>
      <c r="G1882" s="153">
        <v>228.267</v>
      </c>
      <c r="H1882" s="153">
        <v>93.251999999999995</v>
      </c>
      <c r="I1882" s="153">
        <v>10.331</v>
      </c>
      <c r="J1882" s="153">
        <v>1.036</v>
      </c>
    </row>
    <row r="1883" spans="1:10" x14ac:dyDescent="0.25">
      <c r="A1883" s="152" t="s">
        <v>1823</v>
      </c>
      <c r="B1883" s="153">
        <v>193.093743545965</v>
      </c>
      <c r="C1883" s="153">
        <v>218.93786508752899</v>
      </c>
      <c r="D1883" s="153">
        <v>162.56299999999999</v>
      </c>
      <c r="E1883" s="153">
        <v>345.56</v>
      </c>
      <c r="F1883" s="153">
        <v>416.30900000000003</v>
      </c>
      <c r="G1883" s="153">
        <v>264.32900000000001</v>
      </c>
      <c r="H1883" s="153">
        <v>192.054</v>
      </c>
      <c r="I1883" s="153">
        <v>44.209000000000003</v>
      </c>
      <c r="J1883" s="153">
        <v>14.976000000000001</v>
      </c>
    </row>
    <row r="1884" spans="1:10" x14ac:dyDescent="0.25">
      <c r="A1884" s="152" t="s">
        <v>1824</v>
      </c>
      <c r="B1884" s="153">
        <v>141.60832864585601</v>
      </c>
      <c r="C1884" s="153">
        <v>189.661647721192</v>
      </c>
      <c r="D1884" s="153">
        <v>162.57400000000001</v>
      </c>
      <c r="E1884" s="153">
        <v>345.55399999999997</v>
      </c>
      <c r="F1884" s="153">
        <v>416.3</v>
      </c>
      <c r="G1884" s="153">
        <v>264.32299999999998</v>
      </c>
      <c r="H1884" s="153">
        <v>192.066</v>
      </c>
      <c r="I1884" s="153">
        <v>44.207000000000001</v>
      </c>
      <c r="J1884" s="153">
        <v>14.976000000000001</v>
      </c>
    </row>
    <row r="1885" spans="1:10" x14ac:dyDescent="0.25">
      <c r="A1885" s="152" t="s">
        <v>1825</v>
      </c>
      <c r="B1885" s="153">
        <v>101.912222208739</v>
      </c>
      <c r="C1885" s="153">
        <v>165.078426916507</v>
      </c>
      <c r="D1885" s="153">
        <v>166.018</v>
      </c>
      <c r="E1885" s="153">
        <v>348.75400000000002</v>
      </c>
      <c r="F1885" s="153">
        <v>419.62299999999999</v>
      </c>
      <c r="G1885" s="153">
        <v>268.23399999999998</v>
      </c>
      <c r="H1885" s="153">
        <v>197.131</v>
      </c>
      <c r="I1885" s="153">
        <v>44.997</v>
      </c>
      <c r="J1885" s="153">
        <v>15.243</v>
      </c>
    </row>
    <row r="1886" spans="1:10" x14ac:dyDescent="0.25">
      <c r="A1886" s="152" t="s">
        <v>1826</v>
      </c>
      <c r="B1886" s="153">
        <v>74.108532022196201</v>
      </c>
      <c r="C1886" s="153">
        <v>143.92590909106099</v>
      </c>
      <c r="D1886" s="153">
        <v>163.422</v>
      </c>
      <c r="E1886" s="153">
        <v>340.4</v>
      </c>
      <c r="F1886" s="153">
        <v>402.41199999999998</v>
      </c>
      <c r="G1886" s="153">
        <v>275.44200000000001</v>
      </c>
      <c r="H1886" s="153">
        <v>227.95</v>
      </c>
      <c r="I1886" s="153">
        <v>56.372999999999998</v>
      </c>
      <c r="J1886" s="153">
        <v>14.000999999999999</v>
      </c>
    </row>
    <row r="1887" spans="1:10" x14ac:dyDescent="0.25">
      <c r="A1887" s="152" t="s">
        <v>1827</v>
      </c>
      <c r="B1887" s="153">
        <v>54.610826166337901</v>
      </c>
      <c r="C1887" s="153">
        <v>126.196253821859</v>
      </c>
      <c r="D1887" s="153">
        <v>142.542</v>
      </c>
      <c r="E1887" s="153">
        <v>336.99799999999999</v>
      </c>
      <c r="F1887" s="153">
        <v>370.95600000000002</v>
      </c>
      <c r="G1887" s="153">
        <v>267.79199999999997</v>
      </c>
      <c r="H1887" s="153">
        <v>204.35400000000001</v>
      </c>
      <c r="I1887" s="153">
        <v>55.085000000000001</v>
      </c>
      <c r="J1887" s="153">
        <v>12.273</v>
      </c>
    </row>
    <row r="1888" spans="1:10" x14ac:dyDescent="0.25">
      <c r="A1888" s="152" t="s">
        <v>1828</v>
      </c>
      <c r="B1888" s="153">
        <v>41.999156416593799</v>
      </c>
      <c r="C1888" s="153">
        <v>111.026490407097</v>
      </c>
      <c r="D1888" s="153">
        <v>96.808000000000007</v>
      </c>
      <c r="E1888" s="153">
        <v>302.96800000000002</v>
      </c>
      <c r="F1888" s="153">
        <v>333.07</v>
      </c>
      <c r="G1888" s="153">
        <v>222.63300000000001</v>
      </c>
      <c r="H1888" s="153">
        <v>164.529</v>
      </c>
      <c r="I1888" s="153">
        <v>47.944000000000003</v>
      </c>
      <c r="J1888" s="153">
        <v>12.048</v>
      </c>
    </row>
    <row r="1889" spans="1:10" x14ac:dyDescent="0.25">
      <c r="A1889" s="152" t="s">
        <v>1829</v>
      </c>
      <c r="B1889" s="153">
        <v>30.042194335714999</v>
      </c>
      <c r="C1889" s="153">
        <v>97.942437065552198</v>
      </c>
      <c r="D1889" s="153">
        <v>67.2</v>
      </c>
      <c r="E1889" s="153">
        <v>237.94</v>
      </c>
      <c r="F1889" s="153">
        <v>276.54000000000002</v>
      </c>
      <c r="G1889" s="153">
        <v>202.67</v>
      </c>
      <c r="H1889" s="153">
        <v>155.79</v>
      </c>
      <c r="I1889" s="153">
        <v>47.82</v>
      </c>
      <c r="J1889" s="153">
        <v>12.04</v>
      </c>
    </row>
    <row r="1890" spans="1:10" x14ac:dyDescent="0.25">
      <c r="A1890" s="152" t="s">
        <v>1830</v>
      </c>
      <c r="B1890" s="153">
        <v>20.761011352465399</v>
      </c>
      <c r="C1890" s="153">
        <v>87.522034217658401</v>
      </c>
      <c r="D1890" s="153">
        <v>32.155000000000001</v>
      </c>
      <c r="E1890" s="153">
        <v>137.26499999999999</v>
      </c>
      <c r="F1890" s="153">
        <v>179.46100000000001</v>
      </c>
      <c r="G1890" s="153">
        <v>137.91399999999999</v>
      </c>
      <c r="H1890" s="153">
        <v>97.971000000000004</v>
      </c>
      <c r="I1890" s="153">
        <v>37.58</v>
      </c>
      <c r="J1890" s="153">
        <v>7.6539999999999999</v>
      </c>
    </row>
    <row r="1891" spans="1:10" x14ac:dyDescent="0.25">
      <c r="A1891" s="152" t="s">
        <v>1831</v>
      </c>
      <c r="B1891" s="153">
        <v>16.485869368370501</v>
      </c>
      <c r="C1891" s="153">
        <v>79.640399447152205</v>
      </c>
      <c r="D1891" s="153">
        <v>21.35</v>
      </c>
      <c r="E1891" s="153">
        <v>109.512</v>
      </c>
      <c r="F1891" s="153">
        <v>127.349</v>
      </c>
      <c r="G1891" s="153">
        <v>110.194</v>
      </c>
      <c r="H1891" s="153">
        <v>76.972999999999999</v>
      </c>
      <c r="I1891" s="153">
        <v>28.635999999999999</v>
      </c>
      <c r="J1891" s="153">
        <v>5.9859999999999998</v>
      </c>
    </row>
    <row r="1892" spans="1:10" x14ac:dyDescent="0.25">
      <c r="A1892" s="152" t="s">
        <v>1832</v>
      </c>
      <c r="B1892" s="153">
        <v>14.310014019586401</v>
      </c>
      <c r="C1892" s="153">
        <v>73.351114819676596</v>
      </c>
      <c r="D1892" s="153">
        <v>26.303999999999998</v>
      </c>
      <c r="E1892" s="153">
        <v>147.74799999999999</v>
      </c>
      <c r="F1892" s="153">
        <v>162.53299999999999</v>
      </c>
      <c r="G1892" s="153">
        <v>130.048</v>
      </c>
      <c r="H1892" s="153">
        <v>90.671000000000006</v>
      </c>
      <c r="I1892" s="153">
        <v>37.116</v>
      </c>
      <c r="J1892" s="153">
        <v>5.58</v>
      </c>
    </row>
    <row r="1893" spans="1:10" x14ac:dyDescent="0.25">
      <c r="A1893" s="152" t="s">
        <v>1833</v>
      </c>
      <c r="B1893" s="153">
        <v>13.312635261161001</v>
      </c>
      <c r="C1893" s="153">
        <v>68.105723391032598</v>
      </c>
      <c r="D1893" s="153">
        <v>19.666</v>
      </c>
      <c r="E1893" s="153">
        <v>117.40600000000001</v>
      </c>
      <c r="F1893" s="153">
        <v>147.113</v>
      </c>
      <c r="G1893" s="153">
        <v>120.983</v>
      </c>
      <c r="H1893" s="153">
        <v>80.668000000000006</v>
      </c>
      <c r="I1893" s="153">
        <v>29.202999999999999</v>
      </c>
      <c r="J1893" s="153">
        <v>4.9610000000000003</v>
      </c>
    </row>
    <row r="1894" spans="1:10" x14ac:dyDescent="0.25">
      <c r="A1894" s="152" t="s">
        <v>1834</v>
      </c>
      <c r="B1894" s="153">
        <v>12.4505068814184</v>
      </c>
      <c r="C1894" s="153">
        <v>63.707410610449998</v>
      </c>
      <c r="D1894" s="153">
        <v>14.183</v>
      </c>
      <c r="E1894" s="153">
        <v>116.357</v>
      </c>
      <c r="F1894" s="153">
        <v>145.916</v>
      </c>
      <c r="G1894" s="153">
        <v>123.879</v>
      </c>
      <c r="H1894" s="153">
        <v>77.784999999999997</v>
      </c>
      <c r="I1894" s="153">
        <v>27.698</v>
      </c>
      <c r="J1894" s="153">
        <v>4.1820000000000004</v>
      </c>
    </row>
    <row r="1895" spans="1:10" x14ac:dyDescent="0.25">
      <c r="A1895" s="152" t="s">
        <v>1835</v>
      </c>
      <c r="B1895" s="153">
        <v>11.175894082161101</v>
      </c>
      <c r="C1895" s="153">
        <v>60.040042095228699</v>
      </c>
      <c r="D1895" s="153">
        <v>11.55</v>
      </c>
      <c r="E1895" s="153">
        <v>96.700999999999993</v>
      </c>
      <c r="F1895" s="153">
        <v>120.619</v>
      </c>
      <c r="G1895" s="153">
        <v>107.928</v>
      </c>
      <c r="H1895" s="153">
        <v>66.442999999999998</v>
      </c>
      <c r="I1895" s="153">
        <v>23.9</v>
      </c>
      <c r="J1895" s="153">
        <v>2.859</v>
      </c>
    </row>
    <row r="1896" spans="1:10" x14ac:dyDescent="0.25">
      <c r="A1896" s="152" t="s">
        <v>1836</v>
      </c>
      <c r="B1896" s="153">
        <v>9.8198340723848503</v>
      </c>
      <c r="C1896" s="153">
        <v>56.131561657413101</v>
      </c>
      <c r="D1896" s="153">
        <v>8.0429999999999993</v>
      </c>
      <c r="E1896" s="153">
        <v>90.584999999999994</v>
      </c>
      <c r="F1896" s="153">
        <v>113.453</v>
      </c>
      <c r="G1896" s="153">
        <v>109.596</v>
      </c>
      <c r="H1896" s="153">
        <v>62.697000000000003</v>
      </c>
      <c r="I1896" s="153">
        <v>22.225999999999999</v>
      </c>
      <c r="J1896" s="153">
        <v>1.9</v>
      </c>
    </row>
    <row r="1897" spans="1:10" x14ac:dyDescent="0.25">
      <c r="A1897" s="152" t="s">
        <v>1837</v>
      </c>
      <c r="B1897" s="153">
        <v>8.7483227531270895</v>
      </c>
      <c r="C1897" s="153">
        <v>53.281051062997498</v>
      </c>
      <c r="D1897" s="153">
        <v>6.7939999999999996</v>
      </c>
      <c r="E1897" s="153">
        <v>86.135000000000005</v>
      </c>
      <c r="F1897" s="153">
        <v>108.822</v>
      </c>
      <c r="G1897" s="153">
        <v>108.676</v>
      </c>
      <c r="H1897" s="153">
        <v>60.176000000000002</v>
      </c>
      <c r="I1897" s="153">
        <v>21.044</v>
      </c>
      <c r="J1897" s="153">
        <v>1.5529999999999999</v>
      </c>
    </row>
    <row r="1898" spans="1:10" x14ac:dyDescent="0.25">
      <c r="A1898" s="152" t="s">
        <v>1838</v>
      </c>
      <c r="B1898" s="153">
        <v>7.7780144838647303</v>
      </c>
      <c r="C1898" s="153">
        <v>50.526074582156603</v>
      </c>
      <c r="D1898" s="153">
        <v>5.9370000000000003</v>
      </c>
      <c r="E1898" s="153">
        <v>83</v>
      </c>
      <c r="F1898" s="153">
        <v>106.248</v>
      </c>
      <c r="G1898" s="153">
        <v>109.337</v>
      </c>
      <c r="H1898" s="153">
        <v>58.749000000000002</v>
      </c>
      <c r="I1898" s="153">
        <v>20.184999999999999</v>
      </c>
      <c r="J1898" s="153">
        <v>1.304</v>
      </c>
    </row>
    <row r="1899" spans="1:10" x14ac:dyDescent="0.25">
      <c r="A1899" s="152" t="s">
        <v>1839</v>
      </c>
      <c r="B1899" s="153">
        <v>7.0833992657125497</v>
      </c>
      <c r="C1899" s="153">
        <v>48.171738204141299</v>
      </c>
      <c r="D1899" s="153">
        <v>5.33</v>
      </c>
      <c r="E1899" s="153">
        <v>80.515000000000001</v>
      </c>
      <c r="F1899" s="153">
        <v>104.90300000000001</v>
      </c>
      <c r="G1899" s="153">
        <v>110.872</v>
      </c>
      <c r="H1899" s="153">
        <v>57.962000000000003</v>
      </c>
      <c r="I1899" s="153">
        <v>19.484000000000002</v>
      </c>
      <c r="J1899" s="153">
        <v>1.1140000000000001</v>
      </c>
    </row>
    <row r="1900" spans="1:10" x14ac:dyDescent="0.25">
      <c r="A1900" s="152" t="s">
        <v>1840</v>
      </c>
      <c r="B1900" s="153">
        <v>6.4177413569265198</v>
      </c>
      <c r="C1900" s="153">
        <v>45.805352017199603</v>
      </c>
      <c r="D1900" s="153">
        <v>4.8869999999999996</v>
      </c>
      <c r="E1900" s="153">
        <v>78.108000000000004</v>
      </c>
      <c r="F1900" s="153">
        <v>104.051</v>
      </c>
      <c r="G1900" s="153">
        <v>112.59399999999999</v>
      </c>
      <c r="H1900" s="153">
        <v>57.411999999999999</v>
      </c>
      <c r="I1900" s="153">
        <v>18.803000000000001</v>
      </c>
      <c r="J1900" s="153">
        <v>0.96499999999999997</v>
      </c>
    </row>
    <row r="1901" spans="1:10" x14ac:dyDescent="0.25">
      <c r="A1901" s="152" t="s">
        <v>1841</v>
      </c>
      <c r="B1901" s="153">
        <v>5.8336635722955297</v>
      </c>
      <c r="C1901" s="153">
        <v>43.712089633147102</v>
      </c>
      <c r="D1901" s="153">
        <v>4.5750000000000002</v>
      </c>
      <c r="E1901" s="153">
        <v>75.724999999999994</v>
      </c>
      <c r="F1901" s="153">
        <v>103.61199999999999</v>
      </c>
      <c r="G1901" s="153">
        <v>114.42700000000001</v>
      </c>
      <c r="H1901" s="153">
        <v>57.048000000000002</v>
      </c>
      <c r="I1901" s="153">
        <v>18.126999999999999</v>
      </c>
      <c r="J1901" s="153">
        <v>0.84599999999999997</v>
      </c>
    </row>
    <row r="1902" spans="1:10" x14ac:dyDescent="0.25">
      <c r="A1902" s="152" t="s">
        <v>1842</v>
      </c>
      <c r="B1902" s="153">
        <v>5.2725069195664904</v>
      </c>
      <c r="C1902" s="153">
        <v>41.555898068489498</v>
      </c>
      <c r="D1902" s="153">
        <v>4.3730000000000002</v>
      </c>
      <c r="E1902" s="153">
        <v>73.372</v>
      </c>
      <c r="F1902" s="153">
        <v>103.59699999999999</v>
      </c>
      <c r="G1902" s="153">
        <v>116.404</v>
      </c>
      <c r="H1902" s="153">
        <v>56.881</v>
      </c>
      <c r="I1902" s="153">
        <v>17.463999999999999</v>
      </c>
      <c r="J1902" s="153">
        <v>0.749</v>
      </c>
    </row>
    <row r="1903" spans="1:10" x14ac:dyDescent="0.25">
      <c r="A1903" s="152" t="s">
        <v>1843</v>
      </c>
      <c r="B1903" s="153">
        <v>175.261558079238</v>
      </c>
      <c r="C1903" s="153">
        <v>250.97490102233999</v>
      </c>
      <c r="D1903" s="153">
        <v>41.563000000000002</v>
      </c>
      <c r="E1903" s="153">
        <v>191.90799999999999</v>
      </c>
      <c r="F1903" s="153">
        <v>235.60900000000001</v>
      </c>
      <c r="G1903" s="153">
        <v>185.47800000000001</v>
      </c>
      <c r="H1903" s="153">
        <v>141.869</v>
      </c>
      <c r="I1903" s="153">
        <v>71.944000000000003</v>
      </c>
      <c r="J1903" s="153">
        <v>33.429000000000002</v>
      </c>
    </row>
    <row r="1904" spans="1:10" x14ac:dyDescent="0.25">
      <c r="A1904" s="152" t="s">
        <v>1844</v>
      </c>
      <c r="B1904" s="153">
        <v>159.79500588770301</v>
      </c>
      <c r="C1904" s="153">
        <v>228.141957972889</v>
      </c>
      <c r="D1904" s="153">
        <v>43.747999999999998</v>
      </c>
      <c r="E1904" s="153">
        <v>221.523</v>
      </c>
      <c r="F1904" s="153">
        <v>243.54599999999999</v>
      </c>
      <c r="G1904" s="153">
        <v>201.78100000000001</v>
      </c>
      <c r="H1904" s="153">
        <v>149.74799999999999</v>
      </c>
      <c r="I1904" s="153">
        <v>75.584000000000003</v>
      </c>
      <c r="J1904" s="153">
        <v>30.87</v>
      </c>
    </row>
    <row r="1905" spans="1:10" x14ac:dyDescent="0.25">
      <c r="A1905" s="152" t="s">
        <v>1845</v>
      </c>
      <c r="B1905" s="153">
        <v>144.93785110460101</v>
      </c>
      <c r="C1905" s="153">
        <v>205.96657316488901</v>
      </c>
      <c r="D1905" s="153">
        <v>47.734000000000002</v>
      </c>
      <c r="E1905" s="153">
        <v>262.755</v>
      </c>
      <c r="F1905" s="153">
        <v>261.30900000000003</v>
      </c>
      <c r="G1905" s="153">
        <v>228.93799999999999</v>
      </c>
      <c r="H1905" s="153">
        <v>164.76300000000001</v>
      </c>
      <c r="I1905" s="153">
        <v>83.093000000000004</v>
      </c>
      <c r="J1905" s="153">
        <v>29.408000000000001</v>
      </c>
    </row>
    <row r="1906" spans="1:10" x14ac:dyDescent="0.25">
      <c r="A1906" s="152" t="s">
        <v>1846</v>
      </c>
      <c r="B1906" s="153">
        <v>130.81036120072801</v>
      </c>
      <c r="C1906" s="153">
        <v>184.10741753225</v>
      </c>
      <c r="D1906" s="153">
        <v>44.197000000000003</v>
      </c>
      <c r="E1906" s="153">
        <v>260.08800000000002</v>
      </c>
      <c r="F1906" s="153">
        <v>237.16800000000001</v>
      </c>
      <c r="G1906" s="153">
        <v>213.18600000000001</v>
      </c>
      <c r="H1906" s="153">
        <v>150.28800000000001</v>
      </c>
      <c r="I1906" s="153">
        <v>74.763999999999996</v>
      </c>
      <c r="J1906" s="153">
        <v>22.509</v>
      </c>
    </row>
    <row r="1907" spans="1:10" x14ac:dyDescent="0.25">
      <c r="A1907" s="152" t="s">
        <v>1847</v>
      </c>
      <c r="B1907" s="153">
        <v>118.45907152724401</v>
      </c>
      <c r="C1907" s="153">
        <v>169.87850761699599</v>
      </c>
      <c r="D1907" s="153">
        <v>42.863999999999997</v>
      </c>
      <c r="E1907" s="153">
        <v>262.78199999999998</v>
      </c>
      <c r="F1907" s="153">
        <v>225.315</v>
      </c>
      <c r="G1907" s="153">
        <v>196.97800000000001</v>
      </c>
      <c r="H1907" s="153">
        <v>135.15199999999999</v>
      </c>
      <c r="I1907" s="153">
        <v>65.653000000000006</v>
      </c>
      <c r="J1907" s="153">
        <v>16.456</v>
      </c>
    </row>
    <row r="1908" spans="1:10" x14ac:dyDescent="0.25">
      <c r="A1908" s="152" t="s">
        <v>1848</v>
      </c>
      <c r="B1908" s="153">
        <v>107.15177923202501</v>
      </c>
      <c r="C1908" s="153">
        <v>162.347587727627</v>
      </c>
      <c r="D1908" s="153">
        <v>38.942999999999998</v>
      </c>
      <c r="E1908" s="153">
        <v>243.721</v>
      </c>
      <c r="F1908" s="153">
        <v>203.351</v>
      </c>
      <c r="G1908" s="153">
        <v>160.142</v>
      </c>
      <c r="H1908" s="153">
        <v>105.559</v>
      </c>
      <c r="I1908" s="153">
        <v>48.779000000000003</v>
      </c>
      <c r="J1908" s="153">
        <v>10.305</v>
      </c>
    </row>
    <row r="1909" spans="1:10" x14ac:dyDescent="0.25">
      <c r="A1909" s="152" t="s">
        <v>1849</v>
      </c>
      <c r="B1909" s="153">
        <v>94.938381296757598</v>
      </c>
      <c r="C1909" s="153">
        <v>148.14342045928299</v>
      </c>
      <c r="D1909" s="153">
        <v>42.256999999999998</v>
      </c>
      <c r="E1909" s="153">
        <v>264.55</v>
      </c>
      <c r="F1909" s="153">
        <v>221.04599999999999</v>
      </c>
      <c r="G1909" s="153">
        <v>152.11600000000001</v>
      </c>
      <c r="H1909" s="153">
        <v>92.822999999999993</v>
      </c>
      <c r="I1909" s="153">
        <v>40.042999999999999</v>
      </c>
      <c r="J1909" s="153">
        <v>7.3650000000000002</v>
      </c>
    </row>
    <row r="1910" spans="1:10" x14ac:dyDescent="0.25">
      <c r="A1910" s="152" t="s">
        <v>1850</v>
      </c>
      <c r="B1910" s="153">
        <v>82.244769433735001</v>
      </c>
      <c r="C1910" s="153">
        <v>133.76652959176101</v>
      </c>
      <c r="D1910" s="153">
        <v>49.884</v>
      </c>
      <c r="E1910" s="153">
        <v>272.416</v>
      </c>
      <c r="F1910" s="153">
        <v>226.221</v>
      </c>
      <c r="G1910" s="153">
        <v>143.56700000000001</v>
      </c>
      <c r="H1910" s="153">
        <v>77.575000000000003</v>
      </c>
      <c r="I1910" s="153">
        <v>29.29</v>
      </c>
      <c r="J1910" s="153">
        <v>4.8470000000000004</v>
      </c>
    </row>
    <row r="1911" spans="1:10" x14ac:dyDescent="0.25">
      <c r="A1911" s="152" t="s">
        <v>1851</v>
      </c>
      <c r="B1911" s="153">
        <v>72.376872064504397</v>
      </c>
      <c r="C1911" s="153">
        <v>134.41208464378599</v>
      </c>
      <c r="D1911" s="153">
        <v>68.346999999999994</v>
      </c>
      <c r="E1911" s="153">
        <v>251.27500000000001</v>
      </c>
      <c r="F1911" s="153">
        <v>198.286</v>
      </c>
      <c r="G1911" s="153">
        <v>124.61499999999999</v>
      </c>
      <c r="H1911" s="153">
        <v>58.753999999999998</v>
      </c>
      <c r="I1911" s="153">
        <v>18.306000000000001</v>
      </c>
      <c r="J1911" s="153">
        <v>2.8170000000000002</v>
      </c>
    </row>
    <row r="1912" spans="1:10" x14ac:dyDescent="0.25">
      <c r="A1912" s="152" t="s">
        <v>1852</v>
      </c>
      <c r="B1912" s="153">
        <v>58.442913019564301</v>
      </c>
      <c r="C1912" s="153">
        <v>149.68381336727501</v>
      </c>
      <c r="D1912" s="153">
        <v>63.136000000000003</v>
      </c>
      <c r="E1912" s="153">
        <v>200.66499999999999</v>
      </c>
      <c r="F1912" s="153">
        <v>161.28</v>
      </c>
      <c r="G1912" s="153">
        <v>106.45699999999999</v>
      </c>
      <c r="H1912" s="153">
        <v>49.973999999999997</v>
      </c>
      <c r="I1912" s="153">
        <v>13.478</v>
      </c>
      <c r="J1912" s="153">
        <v>2.21</v>
      </c>
    </row>
    <row r="1913" spans="1:10" x14ac:dyDescent="0.25">
      <c r="A1913" s="152" t="s">
        <v>1853</v>
      </c>
      <c r="B1913" s="153">
        <v>48.5510229764974</v>
      </c>
      <c r="C1913" s="153">
        <v>149.68381336727501</v>
      </c>
      <c r="D1913" s="153">
        <v>34.369999999999997</v>
      </c>
      <c r="E1913" s="153">
        <v>162.82</v>
      </c>
      <c r="F1913" s="153">
        <v>139.93</v>
      </c>
      <c r="G1913" s="153">
        <v>96</v>
      </c>
      <c r="H1913" s="153">
        <v>50.435000000000002</v>
      </c>
      <c r="I1913" s="153">
        <v>14.135</v>
      </c>
      <c r="J1913" s="153">
        <v>2.31</v>
      </c>
    </row>
    <row r="1914" spans="1:10" x14ac:dyDescent="0.25">
      <c r="A1914" s="152" t="s">
        <v>1854</v>
      </c>
      <c r="B1914" s="153">
        <v>45.742496868027601</v>
      </c>
      <c r="C1914" s="153">
        <v>139.76212407327299</v>
      </c>
      <c r="D1914" s="153">
        <v>29.757000000000001</v>
      </c>
      <c r="E1914" s="153">
        <v>171.815</v>
      </c>
      <c r="F1914" s="153">
        <v>160.834</v>
      </c>
      <c r="G1914" s="153">
        <v>109.872</v>
      </c>
      <c r="H1914" s="153">
        <v>62.232999999999997</v>
      </c>
      <c r="I1914" s="153">
        <v>18.731000000000002</v>
      </c>
      <c r="J1914" s="153">
        <v>2.758</v>
      </c>
    </row>
    <row r="1915" spans="1:10" x14ac:dyDescent="0.25">
      <c r="A1915" s="152" t="s">
        <v>1855</v>
      </c>
      <c r="B1915" s="153">
        <v>22.9990022575154</v>
      </c>
      <c r="C1915" s="153">
        <v>113.16519934464</v>
      </c>
      <c r="D1915" s="153">
        <v>41.595999999999997</v>
      </c>
      <c r="E1915" s="153">
        <v>189.22300000000001</v>
      </c>
      <c r="F1915" s="153">
        <v>175.017</v>
      </c>
      <c r="G1915" s="153">
        <v>123.51600000000001</v>
      </c>
      <c r="H1915" s="153">
        <v>69.509</v>
      </c>
      <c r="I1915" s="153">
        <v>21.73</v>
      </c>
      <c r="J1915" s="153">
        <v>2.7490000000000001</v>
      </c>
    </row>
    <row r="1916" spans="1:10" x14ac:dyDescent="0.25">
      <c r="A1916" s="152" t="s">
        <v>1856</v>
      </c>
      <c r="B1916" s="153">
        <v>20.358000753411901</v>
      </c>
      <c r="C1916" s="153">
        <v>106.60027096957199</v>
      </c>
      <c r="D1916" s="153">
        <v>37.597000000000001</v>
      </c>
      <c r="E1916" s="153">
        <v>164.97900000000001</v>
      </c>
      <c r="F1916" s="153">
        <v>164.52799999999999</v>
      </c>
      <c r="G1916" s="153">
        <v>119.639</v>
      </c>
      <c r="H1916" s="153">
        <v>71.454999999999998</v>
      </c>
      <c r="I1916" s="153">
        <v>24.616</v>
      </c>
      <c r="J1916" s="153">
        <v>2.4460000000000002</v>
      </c>
    </row>
    <row r="1917" spans="1:10" x14ac:dyDescent="0.25">
      <c r="A1917" s="152" t="s">
        <v>1857</v>
      </c>
      <c r="B1917" s="153">
        <v>18.051364676638102</v>
      </c>
      <c r="C1917" s="153">
        <v>101.38135812676499</v>
      </c>
      <c r="D1917" s="153">
        <v>34.787999999999997</v>
      </c>
      <c r="E1917" s="153">
        <v>150.43799999999999</v>
      </c>
      <c r="F1917" s="153">
        <v>155.90700000000001</v>
      </c>
      <c r="G1917" s="153">
        <v>115.167</v>
      </c>
      <c r="H1917" s="153">
        <v>70.463999999999999</v>
      </c>
      <c r="I1917" s="153">
        <v>25.210999999999999</v>
      </c>
      <c r="J1917" s="153">
        <v>2.2450000000000001</v>
      </c>
    </row>
    <row r="1918" spans="1:10" x14ac:dyDescent="0.25">
      <c r="A1918" s="152" t="s">
        <v>1858</v>
      </c>
      <c r="B1918" s="153">
        <v>16.100612454944098</v>
      </c>
      <c r="C1918" s="153">
        <v>96.586040137268697</v>
      </c>
      <c r="D1918" s="153">
        <v>32.298000000000002</v>
      </c>
      <c r="E1918" s="153">
        <v>138.00299999999999</v>
      </c>
      <c r="F1918" s="153">
        <v>148.70400000000001</v>
      </c>
      <c r="G1918" s="153">
        <v>111.657</v>
      </c>
      <c r="H1918" s="153">
        <v>69.715000000000003</v>
      </c>
      <c r="I1918" s="153">
        <v>25.733000000000001</v>
      </c>
      <c r="J1918" s="153">
        <v>2.0699999999999998</v>
      </c>
    </row>
    <row r="1919" spans="1:10" x14ac:dyDescent="0.25">
      <c r="A1919" s="152" t="s">
        <v>1859</v>
      </c>
      <c r="B1919" s="153">
        <v>14.407776160202401</v>
      </c>
      <c r="C1919" s="153">
        <v>91.613994421875603</v>
      </c>
      <c r="D1919" s="153">
        <v>30.067</v>
      </c>
      <c r="E1919" s="153">
        <v>127.259</v>
      </c>
      <c r="F1919" s="153">
        <v>142.619</v>
      </c>
      <c r="G1919" s="153">
        <v>108.938</v>
      </c>
      <c r="H1919" s="153">
        <v>69.144000000000005</v>
      </c>
      <c r="I1919" s="153">
        <v>26.155000000000001</v>
      </c>
      <c r="J1919" s="153">
        <v>1.9179999999999999</v>
      </c>
    </row>
    <row r="1920" spans="1:10" x14ac:dyDescent="0.25">
      <c r="A1920" s="152" t="s">
        <v>1860</v>
      </c>
      <c r="B1920" s="153">
        <v>13.048460789071299</v>
      </c>
      <c r="C1920" s="153">
        <v>87.150584013786499</v>
      </c>
      <c r="D1920" s="153">
        <v>28.033000000000001</v>
      </c>
      <c r="E1920" s="153">
        <v>117.834</v>
      </c>
      <c r="F1920" s="153">
        <v>137.423</v>
      </c>
      <c r="G1920" s="153">
        <v>106.828</v>
      </c>
      <c r="H1920" s="153">
        <v>68.674000000000007</v>
      </c>
      <c r="I1920" s="153">
        <v>26.45</v>
      </c>
      <c r="J1920" s="153">
        <v>1.778</v>
      </c>
    </row>
    <row r="1921" spans="1:10" x14ac:dyDescent="0.25">
      <c r="A1921" s="152" t="s">
        <v>1861</v>
      </c>
      <c r="B1921" s="153">
        <v>11.883164847510001</v>
      </c>
      <c r="C1921" s="153">
        <v>82.899998528118203</v>
      </c>
      <c r="D1921" s="153">
        <v>26.15</v>
      </c>
      <c r="E1921" s="153">
        <v>109.46299999999999</v>
      </c>
      <c r="F1921" s="153">
        <v>132.89099999999999</v>
      </c>
      <c r="G1921" s="153">
        <v>105.203</v>
      </c>
      <c r="H1921" s="153">
        <v>68.224999999999994</v>
      </c>
      <c r="I1921" s="153">
        <v>26.577999999999999</v>
      </c>
      <c r="J1921" s="153">
        <v>1.65</v>
      </c>
    </row>
    <row r="1922" spans="1:10" x14ac:dyDescent="0.25">
      <c r="A1922" s="152" t="s">
        <v>1862</v>
      </c>
      <c r="B1922" s="153">
        <v>10.758754346233101</v>
      </c>
      <c r="C1922" s="153">
        <v>78.445329934609802</v>
      </c>
      <c r="D1922" s="153">
        <v>24.402000000000001</v>
      </c>
      <c r="E1922" s="153">
        <v>101.979</v>
      </c>
      <c r="F1922" s="153">
        <v>128.94300000000001</v>
      </c>
      <c r="G1922" s="153">
        <v>104.004</v>
      </c>
      <c r="H1922" s="153">
        <v>67.781000000000006</v>
      </c>
      <c r="I1922" s="153">
        <v>26.542000000000002</v>
      </c>
      <c r="J1922" s="153">
        <v>1.5289999999999999</v>
      </c>
    </row>
    <row r="1923" spans="1:10" x14ac:dyDescent="0.25">
      <c r="A1923" s="152" t="s">
        <v>3938</v>
      </c>
      <c r="B1923" s="153">
        <v>264.71800354274501</v>
      </c>
      <c r="C1923" s="153">
        <v>437.45671038635402</v>
      </c>
      <c r="D1923" s="153">
        <v>104.245</v>
      </c>
      <c r="E1923" s="153">
        <v>267.04199999999997</v>
      </c>
      <c r="F1923" s="153">
        <v>287.88</v>
      </c>
      <c r="G1923" s="153">
        <v>237.33799999999999</v>
      </c>
      <c r="H1923" s="153">
        <v>165.34200000000001</v>
      </c>
      <c r="I1923" s="153">
        <v>96.411000000000001</v>
      </c>
      <c r="J1923" s="153">
        <v>30.382000000000001</v>
      </c>
    </row>
    <row r="1924" spans="1:10" x14ac:dyDescent="0.25">
      <c r="A1924" s="152" t="s">
        <v>3937</v>
      </c>
      <c r="B1924" s="153">
        <v>249.78978530227101</v>
      </c>
      <c r="C1924" s="153">
        <v>422.17157683359898</v>
      </c>
      <c r="D1924" s="153">
        <v>104.455</v>
      </c>
      <c r="E1924" s="153">
        <v>267.58199999999999</v>
      </c>
      <c r="F1924" s="153">
        <v>288.46100000000001</v>
      </c>
      <c r="G1924" s="153">
        <v>237.81700000000001</v>
      </c>
      <c r="H1924" s="153">
        <v>165.67500000000001</v>
      </c>
      <c r="I1924" s="153">
        <v>96.606999999999999</v>
      </c>
      <c r="J1924" s="153">
        <v>30.443000000000001</v>
      </c>
    </row>
    <row r="1925" spans="1:10" x14ac:dyDescent="0.25">
      <c r="A1925" s="152" t="s">
        <v>3936</v>
      </c>
      <c r="B1925" s="153">
        <v>234.899685108737</v>
      </c>
      <c r="C1925" s="153">
        <v>406.31702572150101</v>
      </c>
      <c r="D1925" s="153">
        <v>104.667</v>
      </c>
      <c r="E1925" s="153">
        <v>268.12599999999998</v>
      </c>
      <c r="F1925" s="153">
        <v>289.04700000000003</v>
      </c>
      <c r="G1925" s="153">
        <v>238.3</v>
      </c>
      <c r="H1925" s="153">
        <v>166.012</v>
      </c>
      <c r="I1925" s="153">
        <v>96.802999999999997</v>
      </c>
      <c r="J1925" s="153">
        <v>30.504999999999999</v>
      </c>
    </row>
    <row r="1926" spans="1:10" x14ac:dyDescent="0.25">
      <c r="A1926" s="152" t="s">
        <v>3935</v>
      </c>
      <c r="B1926" s="153">
        <v>220.613420240663</v>
      </c>
      <c r="C1926" s="153">
        <v>391.106018390028</v>
      </c>
      <c r="D1926" s="153">
        <v>104.88</v>
      </c>
      <c r="E1926" s="153">
        <v>268.66899999999998</v>
      </c>
      <c r="F1926" s="153">
        <v>289.63299999999998</v>
      </c>
      <c r="G1926" s="153">
        <v>238.78399999999999</v>
      </c>
      <c r="H1926" s="153">
        <v>166.34800000000001</v>
      </c>
      <c r="I1926" s="153">
        <v>96.998999999999995</v>
      </c>
      <c r="J1926" s="153">
        <v>30.567</v>
      </c>
    </row>
    <row r="1927" spans="1:10" x14ac:dyDescent="0.25">
      <c r="A1927" s="152" t="s">
        <v>3934</v>
      </c>
      <c r="B1927" s="153">
        <v>206.06135918926799</v>
      </c>
      <c r="C1927" s="153">
        <v>375.205431888379</v>
      </c>
      <c r="D1927" s="153">
        <v>105.092</v>
      </c>
      <c r="E1927" s="153">
        <v>269.21300000000002</v>
      </c>
      <c r="F1927" s="153">
        <v>290.21899999999999</v>
      </c>
      <c r="G1927" s="153">
        <v>239.267</v>
      </c>
      <c r="H1927" s="153">
        <v>166.685</v>
      </c>
      <c r="I1927" s="153">
        <v>97.194999999999993</v>
      </c>
      <c r="J1927" s="153">
        <v>30.629000000000001</v>
      </c>
    </row>
    <row r="1928" spans="1:10" x14ac:dyDescent="0.25">
      <c r="A1928" s="152" t="s">
        <v>3933</v>
      </c>
      <c r="B1928" s="153">
        <v>193.40502878279599</v>
      </c>
      <c r="C1928" s="153">
        <v>362.09994340836801</v>
      </c>
      <c r="D1928" s="153">
        <v>107.93300000000001</v>
      </c>
      <c r="E1928" s="153">
        <v>276.49200000000002</v>
      </c>
      <c r="F1928" s="153">
        <v>298.06700000000001</v>
      </c>
      <c r="G1928" s="153">
        <v>245.73599999999999</v>
      </c>
      <c r="H1928" s="153">
        <v>171.19200000000001</v>
      </c>
      <c r="I1928" s="153">
        <v>99.822999999999993</v>
      </c>
      <c r="J1928" s="153">
        <v>31.457000000000001</v>
      </c>
    </row>
    <row r="1929" spans="1:10" x14ac:dyDescent="0.25">
      <c r="A1929" s="152" t="s">
        <v>3932</v>
      </c>
      <c r="B1929" s="153">
        <v>179.553193463274</v>
      </c>
      <c r="C1929" s="153">
        <v>347.65549285686598</v>
      </c>
      <c r="D1929" s="153">
        <v>111.557</v>
      </c>
      <c r="E1929" s="153">
        <v>285.77499999999998</v>
      </c>
      <c r="F1929" s="153">
        <v>308.07400000000001</v>
      </c>
      <c r="G1929" s="153">
        <v>253.98699999999999</v>
      </c>
      <c r="H1929" s="153">
        <v>176.93899999999999</v>
      </c>
      <c r="I1929" s="153">
        <v>103.175</v>
      </c>
      <c r="J1929" s="153">
        <v>32.512999999999998</v>
      </c>
    </row>
    <row r="1930" spans="1:10" x14ac:dyDescent="0.25">
      <c r="A1930" s="152" t="s">
        <v>3931</v>
      </c>
      <c r="B1930" s="153">
        <v>157.47423458762501</v>
      </c>
      <c r="C1930" s="153">
        <v>323.85439511567898</v>
      </c>
      <c r="D1930" s="153">
        <v>110.02</v>
      </c>
      <c r="E1930" s="153">
        <v>281.56700000000001</v>
      </c>
      <c r="F1930" s="153">
        <v>302.988</v>
      </c>
      <c r="G1930" s="153">
        <v>250.48400000000001</v>
      </c>
      <c r="H1930" s="153">
        <v>174.49199999999999</v>
      </c>
      <c r="I1930" s="153">
        <v>101.748</v>
      </c>
      <c r="J1930" s="153">
        <v>32.061</v>
      </c>
    </row>
    <row r="1931" spans="1:10" x14ac:dyDescent="0.25">
      <c r="A1931" s="152" t="s">
        <v>3930</v>
      </c>
      <c r="B1931" s="153">
        <v>137.06343746979499</v>
      </c>
      <c r="C1931" s="153">
        <v>296.03855543426499</v>
      </c>
      <c r="D1931" s="153">
        <v>104.864</v>
      </c>
      <c r="E1931" s="153">
        <v>263.77199999999999</v>
      </c>
      <c r="F1931" s="153">
        <v>279.29199999999997</v>
      </c>
      <c r="G1931" s="153">
        <v>238.33199999999999</v>
      </c>
      <c r="H1931" s="153">
        <v>165.345</v>
      </c>
      <c r="I1931" s="153">
        <v>95.027000000000001</v>
      </c>
      <c r="J1931" s="153">
        <v>30.027999999999999</v>
      </c>
    </row>
    <row r="1932" spans="1:10" x14ac:dyDescent="0.25">
      <c r="A1932" s="152" t="s">
        <v>3929</v>
      </c>
      <c r="B1932" s="153">
        <v>116.10422626890799</v>
      </c>
      <c r="C1932" s="153">
        <v>268.06546950244399</v>
      </c>
      <c r="D1932" s="153">
        <v>86.620999999999995</v>
      </c>
      <c r="E1932" s="153">
        <v>222.57499999999999</v>
      </c>
      <c r="F1932" s="153">
        <v>231.61099999999999</v>
      </c>
      <c r="G1932" s="153">
        <v>193.12100000000001</v>
      </c>
      <c r="H1932" s="153">
        <v>132.05099999999999</v>
      </c>
      <c r="I1932" s="153">
        <v>72.509</v>
      </c>
      <c r="J1932" s="153">
        <v>22.792000000000002</v>
      </c>
    </row>
    <row r="1933" spans="1:10" x14ac:dyDescent="0.25">
      <c r="A1933" s="152" t="s">
        <v>3928</v>
      </c>
      <c r="B1933" s="153">
        <v>95.364493190491402</v>
      </c>
      <c r="C1933" s="153">
        <v>238.730703089179</v>
      </c>
      <c r="D1933" s="153">
        <v>75.200999999999993</v>
      </c>
      <c r="E1933" s="153">
        <v>195.68</v>
      </c>
      <c r="F1933" s="153">
        <v>196.75700000000001</v>
      </c>
      <c r="G1933" s="153">
        <v>149.30099999999999</v>
      </c>
      <c r="H1933" s="153">
        <v>98.531000000000006</v>
      </c>
      <c r="I1933" s="153">
        <v>49.951999999999998</v>
      </c>
      <c r="J1933" s="153">
        <v>14.577999999999999</v>
      </c>
    </row>
    <row r="1934" spans="1:10" x14ac:dyDescent="0.25">
      <c r="A1934" s="152" t="s">
        <v>3927</v>
      </c>
      <c r="B1934" s="153">
        <v>75.778164803257795</v>
      </c>
      <c r="C1934" s="153">
        <v>209.71735096703901</v>
      </c>
      <c r="D1934" s="153">
        <v>74.69</v>
      </c>
      <c r="E1934" s="153">
        <v>192.03100000000001</v>
      </c>
      <c r="F1934" s="153">
        <v>185.92</v>
      </c>
      <c r="G1934" s="153">
        <v>124.474</v>
      </c>
      <c r="H1934" s="153">
        <v>77.938000000000002</v>
      </c>
      <c r="I1934" s="153">
        <v>35.679000000000002</v>
      </c>
      <c r="J1934" s="153">
        <v>9.2680000000000007</v>
      </c>
    </row>
    <row r="1935" spans="1:10" x14ac:dyDescent="0.25">
      <c r="A1935" s="152" t="s">
        <v>3926</v>
      </c>
      <c r="B1935" s="153">
        <v>60.201448361401198</v>
      </c>
      <c r="C1935" s="153">
        <v>185.55140554628699</v>
      </c>
      <c r="D1935" s="153">
        <v>66.155000000000001</v>
      </c>
      <c r="E1935" s="153">
        <v>170.08600000000001</v>
      </c>
      <c r="F1935" s="153">
        <v>178.066</v>
      </c>
      <c r="G1935" s="153">
        <v>111.533</v>
      </c>
      <c r="H1935" s="153">
        <v>68.001999999999995</v>
      </c>
      <c r="I1935" s="153">
        <v>21.873999999999999</v>
      </c>
      <c r="J1935" s="153">
        <v>4.2839999999999998</v>
      </c>
    </row>
    <row r="1936" spans="1:10" x14ac:dyDescent="0.25">
      <c r="A1936" s="152" t="s">
        <v>3925</v>
      </c>
      <c r="B1936" s="153">
        <v>47.4576657136843</v>
      </c>
      <c r="C1936" s="153">
        <v>162.137288428679</v>
      </c>
      <c r="D1936" s="153">
        <v>62.12</v>
      </c>
      <c r="E1936" s="153">
        <v>159.34800000000001</v>
      </c>
      <c r="F1936" s="153">
        <v>174.09299999999999</v>
      </c>
      <c r="G1936" s="153">
        <v>93.233000000000004</v>
      </c>
      <c r="H1936" s="153">
        <v>52.677999999999997</v>
      </c>
      <c r="I1936" s="153">
        <v>11.125999999999999</v>
      </c>
      <c r="J1936" s="153">
        <v>1.502</v>
      </c>
    </row>
    <row r="1937" spans="1:10" x14ac:dyDescent="0.25">
      <c r="A1937" s="152" t="s">
        <v>3924</v>
      </c>
      <c r="B1937" s="153">
        <v>37.013950503874803</v>
      </c>
      <c r="C1937" s="153">
        <v>139.433526522211</v>
      </c>
      <c r="D1937" s="153">
        <v>56.801000000000002</v>
      </c>
      <c r="E1937" s="153">
        <v>146.77699999999999</v>
      </c>
      <c r="F1937" s="153">
        <v>164.30099999999999</v>
      </c>
      <c r="G1937" s="153">
        <v>83.340999999999994</v>
      </c>
      <c r="H1937" s="153">
        <v>45.456000000000003</v>
      </c>
      <c r="I1937" s="153">
        <v>8.0239999999999991</v>
      </c>
      <c r="J1937" s="153">
        <v>0.92</v>
      </c>
    </row>
    <row r="1938" spans="1:10" x14ac:dyDescent="0.25">
      <c r="A1938" s="152" t="s">
        <v>3923</v>
      </c>
      <c r="B1938" s="153">
        <v>29.084926125886799</v>
      </c>
      <c r="C1938" s="153">
        <v>118.882824447137</v>
      </c>
      <c r="D1938" s="153">
        <v>52.011000000000003</v>
      </c>
      <c r="E1938" s="153">
        <v>136.149</v>
      </c>
      <c r="F1938" s="153">
        <v>156.51900000000001</v>
      </c>
      <c r="G1938" s="153">
        <v>76.402000000000001</v>
      </c>
      <c r="H1938" s="153">
        <v>40.304000000000002</v>
      </c>
      <c r="I1938" s="153">
        <v>6.0759999999999996</v>
      </c>
      <c r="J1938" s="153">
        <v>0.59899999999999998</v>
      </c>
    </row>
    <row r="1939" spans="1:10" x14ac:dyDescent="0.25">
      <c r="A1939" s="152" t="s">
        <v>3922</v>
      </c>
      <c r="B1939" s="153">
        <v>23.418893750061201</v>
      </c>
      <c r="C1939" s="153">
        <v>101.69955386261201</v>
      </c>
      <c r="D1939" s="153">
        <v>47.493000000000002</v>
      </c>
      <c r="E1939" s="153">
        <v>126.69</v>
      </c>
      <c r="F1939" s="153">
        <v>149.94999999999999</v>
      </c>
      <c r="G1939" s="153">
        <v>71.546000000000006</v>
      </c>
      <c r="H1939" s="153">
        <v>36.576999999999998</v>
      </c>
      <c r="I1939" s="153">
        <v>4.8129999999999997</v>
      </c>
      <c r="J1939" s="153">
        <v>0.41099999999999998</v>
      </c>
    </row>
    <row r="1940" spans="1:10" x14ac:dyDescent="0.25">
      <c r="A1940" s="152" t="s">
        <v>3921</v>
      </c>
      <c r="B1940" s="153">
        <v>19.162896795791202</v>
      </c>
      <c r="C1940" s="153">
        <v>88.238732371109606</v>
      </c>
      <c r="D1940" s="153">
        <v>43.302999999999997</v>
      </c>
      <c r="E1940" s="153">
        <v>118.399</v>
      </c>
      <c r="F1940" s="153">
        <v>144.65700000000001</v>
      </c>
      <c r="G1940" s="153">
        <v>68.525000000000006</v>
      </c>
      <c r="H1940" s="153">
        <v>34.023000000000003</v>
      </c>
      <c r="I1940" s="153">
        <v>3.9910000000000001</v>
      </c>
      <c r="J1940" s="153">
        <v>0.30199999999999999</v>
      </c>
    </row>
    <row r="1941" spans="1:10" x14ac:dyDescent="0.25">
      <c r="A1941" s="152" t="s">
        <v>3920</v>
      </c>
      <c r="B1941" s="153">
        <v>16.3587637706202</v>
      </c>
      <c r="C1941" s="153">
        <v>77.7738823996322</v>
      </c>
      <c r="D1941" s="153">
        <v>39.345999999999997</v>
      </c>
      <c r="E1941" s="153">
        <v>110.93300000000001</v>
      </c>
      <c r="F1941" s="153">
        <v>140.346</v>
      </c>
      <c r="G1941" s="153">
        <v>66.995999999999995</v>
      </c>
      <c r="H1941" s="153">
        <v>32.381999999999998</v>
      </c>
      <c r="I1941" s="153">
        <v>3.4649999999999999</v>
      </c>
      <c r="J1941" s="153">
        <v>0.23200000000000001</v>
      </c>
    </row>
    <row r="1942" spans="1:10" x14ac:dyDescent="0.25">
      <c r="A1942" s="152" t="s">
        <v>3919</v>
      </c>
      <c r="B1942" s="153">
        <v>14.2650427076446</v>
      </c>
      <c r="C1942" s="153">
        <v>69.723690469528094</v>
      </c>
      <c r="D1942" s="153">
        <v>35.581000000000003</v>
      </c>
      <c r="E1942" s="153">
        <v>104.071</v>
      </c>
      <c r="F1942" s="153">
        <v>136.79400000000001</v>
      </c>
      <c r="G1942" s="153">
        <v>66.772999999999996</v>
      </c>
      <c r="H1942" s="153">
        <v>31.49</v>
      </c>
      <c r="I1942" s="153">
        <v>3.1379999999999999</v>
      </c>
      <c r="J1942" s="153">
        <v>0.193</v>
      </c>
    </row>
    <row r="1943" spans="1:10" x14ac:dyDescent="0.25">
      <c r="A1943" s="152" t="s">
        <v>1863</v>
      </c>
      <c r="B1943" s="153">
        <v>106.770438387781</v>
      </c>
      <c r="C1943" s="153">
        <v>156.254060404162</v>
      </c>
      <c r="D1943" s="153">
        <v>38.988</v>
      </c>
      <c r="E1943" s="153">
        <v>161.09</v>
      </c>
      <c r="F1943" s="153">
        <v>110.617</v>
      </c>
      <c r="G1943" s="153">
        <v>58.097000000000001</v>
      </c>
      <c r="H1943" s="153">
        <v>24.948</v>
      </c>
      <c r="I1943" s="153">
        <v>5.976</v>
      </c>
      <c r="J1943" s="153">
        <v>0.28399999999999997</v>
      </c>
    </row>
    <row r="1944" spans="1:10" x14ac:dyDescent="0.25">
      <c r="A1944" s="152" t="s">
        <v>1864</v>
      </c>
      <c r="B1944" s="153">
        <v>58.6564841485852</v>
      </c>
      <c r="C1944" s="153">
        <v>129.01385257275399</v>
      </c>
      <c r="D1944" s="153">
        <v>38.014000000000003</v>
      </c>
      <c r="E1944" s="153">
        <v>157.06200000000001</v>
      </c>
      <c r="F1944" s="153">
        <v>107.852</v>
      </c>
      <c r="G1944" s="153">
        <v>56.643999999999998</v>
      </c>
      <c r="H1944" s="153">
        <v>24.324000000000002</v>
      </c>
      <c r="I1944" s="153">
        <v>5.827</v>
      </c>
      <c r="J1944" s="153">
        <v>0.27700000000000002</v>
      </c>
    </row>
    <row r="1945" spans="1:10" x14ac:dyDescent="0.25">
      <c r="A1945" s="152" t="s">
        <v>1865</v>
      </c>
      <c r="B1945" s="153">
        <v>35.988008126008801</v>
      </c>
      <c r="C1945" s="153">
        <v>112.893339897584</v>
      </c>
      <c r="D1945" s="153">
        <v>36.064</v>
      </c>
      <c r="E1945" s="153">
        <v>149.00800000000001</v>
      </c>
      <c r="F1945" s="153">
        <v>102.321</v>
      </c>
      <c r="G1945" s="153">
        <v>53.738999999999997</v>
      </c>
      <c r="H1945" s="153">
        <v>23.077000000000002</v>
      </c>
      <c r="I1945" s="153">
        <v>5.5279999999999996</v>
      </c>
      <c r="J1945" s="153">
        <v>0.26300000000000001</v>
      </c>
    </row>
    <row r="1946" spans="1:10" x14ac:dyDescent="0.25">
      <c r="A1946" s="152" t="s">
        <v>1866</v>
      </c>
      <c r="B1946" s="153">
        <v>27.398337267983099</v>
      </c>
      <c r="C1946" s="153">
        <v>108.41698253313599</v>
      </c>
      <c r="D1946" s="153">
        <v>35.283999999999999</v>
      </c>
      <c r="E1946" s="153">
        <v>145.78700000000001</v>
      </c>
      <c r="F1946" s="153">
        <v>100.108</v>
      </c>
      <c r="G1946" s="153">
        <v>52.576999999999998</v>
      </c>
      <c r="H1946" s="153">
        <v>22.579000000000001</v>
      </c>
      <c r="I1946" s="153">
        <v>5.4080000000000004</v>
      </c>
      <c r="J1946" s="153">
        <v>0.25700000000000001</v>
      </c>
    </row>
    <row r="1947" spans="1:10" x14ac:dyDescent="0.25">
      <c r="A1947" s="152" t="s">
        <v>1867</v>
      </c>
      <c r="B1947" s="153">
        <v>24.7491079014255</v>
      </c>
      <c r="C1947" s="153">
        <v>113.669147486966</v>
      </c>
      <c r="D1947" s="153">
        <v>38.988</v>
      </c>
      <c r="E1947" s="153">
        <v>161.09</v>
      </c>
      <c r="F1947" s="153">
        <v>110.617</v>
      </c>
      <c r="G1947" s="153">
        <v>58.097000000000001</v>
      </c>
      <c r="H1947" s="153">
        <v>24.948</v>
      </c>
      <c r="I1947" s="153">
        <v>5.976</v>
      </c>
      <c r="J1947" s="153">
        <v>0.28399999999999997</v>
      </c>
    </row>
    <row r="1948" spans="1:10" x14ac:dyDescent="0.25">
      <c r="A1948" s="152" t="s">
        <v>1868</v>
      </c>
      <c r="B1948" s="153">
        <v>27.848981728716701</v>
      </c>
      <c r="C1948" s="153">
        <v>116.831612830279</v>
      </c>
      <c r="D1948" s="153">
        <v>36.542000000000002</v>
      </c>
      <c r="E1948" s="153">
        <v>150.98099999999999</v>
      </c>
      <c r="F1948" s="153">
        <v>103.676</v>
      </c>
      <c r="G1948" s="153">
        <v>54.451000000000001</v>
      </c>
      <c r="H1948" s="153">
        <v>23.382999999999999</v>
      </c>
      <c r="I1948" s="153">
        <v>5.601</v>
      </c>
      <c r="J1948" s="153">
        <v>0.26600000000000001</v>
      </c>
    </row>
    <row r="1949" spans="1:10" x14ac:dyDescent="0.25">
      <c r="A1949" s="152" t="s">
        <v>1869</v>
      </c>
      <c r="B1949" s="153">
        <v>23.556660764163599</v>
      </c>
      <c r="C1949" s="153">
        <v>120.777488521989</v>
      </c>
      <c r="D1949" s="153">
        <v>40.402999999999999</v>
      </c>
      <c r="E1949" s="153">
        <v>163.822</v>
      </c>
      <c r="F1949" s="153">
        <v>113.056</v>
      </c>
      <c r="G1949" s="153">
        <v>58.658999999999999</v>
      </c>
      <c r="H1949" s="153">
        <v>24.323</v>
      </c>
      <c r="I1949" s="153">
        <v>5.3049999999999997</v>
      </c>
      <c r="J1949" s="153">
        <v>0.29199999999999998</v>
      </c>
    </row>
    <row r="1950" spans="1:10" x14ac:dyDescent="0.25">
      <c r="A1950" s="152" t="s">
        <v>1870</v>
      </c>
      <c r="B1950" s="153">
        <v>18.526021137424301</v>
      </c>
      <c r="C1950" s="153">
        <v>112.274418020206</v>
      </c>
      <c r="D1950" s="153">
        <v>44.863999999999997</v>
      </c>
      <c r="E1950" s="153">
        <v>171.50299999999999</v>
      </c>
      <c r="F1950" s="153">
        <v>115.627</v>
      </c>
      <c r="G1950" s="153">
        <v>62.133000000000003</v>
      </c>
      <c r="H1950" s="153">
        <v>26.056999999999999</v>
      </c>
      <c r="I1950" s="153">
        <v>5.7359999999999998</v>
      </c>
      <c r="J1950" s="153">
        <v>0.26</v>
      </c>
    </row>
    <row r="1951" spans="1:10" x14ac:dyDescent="0.25">
      <c r="A1951" s="152" t="s">
        <v>1871</v>
      </c>
      <c r="B1951" s="153">
        <v>21.4448051493878</v>
      </c>
      <c r="C1951" s="153">
        <v>136.04364982834801</v>
      </c>
      <c r="D1951" s="153">
        <v>43.505000000000003</v>
      </c>
      <c r="E1951" s="153">
        <v>132.035</v>
      </c>
      <c r="F1951" s="153">
        <v>84.623000000000005</v>
      </c>
      <c r="G1951" s="153">
        <v>43.426000000000002</v>
      </c>
      <c r="H1951" s="153">
        <v>18.297000000000001</v>
      </c>
      <c r="I1951" s="153">
        <v>4.3120000000000003</v>
      </c>
      <c r="J1951" s="153">
        <v>0.24199999999999999</v>
      </c>
    </row>
    <row r="1952" spans="1:10" x14ac:dyDescent="0.25">
      <c r="A1952" s="152" t="s">
        <v>1872</v>
      </c>
      <c r="B1952" s="153">
        <v>19.124533825074501</v>
      </c>
      <c r="C1952" s="153">
        <v>132.82522312254201</v>
      </c>
      <c r="D1952" s="153">
        <v>21.934000000000001</v>
      </c>
      <c r="E1952" s="153">
        <v>84.661000000000001</v>
      </c>
      <c r="F1952" s="153">
        <v>70.847999999999999</v>
      </c>
      <c r="G1952" s="153">
        <v>36.962000000000003</v>
      </c>
      <c r="H1952" s="153">
        <v>15.840999999999999</v>
      </c>
      <c r="I1952" s="153">
        <v>3.9710000000000001</v>
      </c>
      <c r="J1952" s="153">
        <v>0.223</v>
      </c>
    </row>
    <row r="1953" spans="1:10" x14ac:dyDescent="0.25">
      <c r="A1953" s="152" t="s">
        <v>1873</v>
      </c>
      <c r="B1953" s="153">
        <v>12.2993766232951</v>
      </c>
      <c r="C1953" s="153">
        <v>116.200318558115</v>
      </c>
      <c r="D1953" s="153">
        <v>17.268000000000001</v>
      </c>
      <c r="E1953" s="153">
        <v>75.974000000000004</v>
      </c>
      <c r="F1953" s="153">
        <v>82.216999999999999</v>
      </c>
      <c r="G1953" s="153">
        <v>53.238999999999997</v>
      </c>
      <c r="H1953" s="153">
        <v>22.716999999999999</v>
      </c>
      <c r="I1953" s="153">
        <v>5.3760000000000003</v>
      </c>
      <c r="J1953" s="153">
        <v>0.32900000000000001</v>
      </c>
    </row>
    <row r="1954" spans="1:10" x14ac:dyDescent="0.25">
      <c r="A1954" s="152" t="s">
        <v>1874</v>
      </c>
      <c r="B1954" s="153">
        <v>9.3595326566200399</v>
      </c>
      <c r="C1954" s="153">
        <v>111.529497083644</v>
      </c>
      <c r="D1954" s="153">
        <v>18.158999999999999</v>
      </c>
      <c r="E1954" s="153">
        <v>71.052000000000007</v>
      </c>
      <c r="F1954" s="153">
        <v>96.915000000000006</v>
      </c>
      <c r="G1954" s="153">
        <v>69.819000000000003</v>
      </c>
      <c r="H1954" s="153">
        <v>34.222000000000001</v>
      </c>
      <c r="I1954" s="153">
        <v>7.9379999999999997</v>
      </c>
      <c r="J1954" s="153">
        <v>0.41499999999999998</v>
      </c>
    </row>
    <row r="1955" spans="1:10" x14ac:dyDescent="0.25">
      <c r="A1955" s="152" t="s">
        <v>1875</v>
      </c>
      <c r="B1955" s="153">
        <v>7.7921948968088204</v>
      </c>
      <c r="C1955" s="153">
        <v>87.382080793732797</v>
      </c>
      <c r="D1955" s="153">
        <v>15.36</v>
      </c>
      <c r="E1955" s="153">
        <v>57.149000000000001</v>
      </c>
      <c r="F1955" s="153">
        <v>93.802999999999997</v>
      </c>
      <c r="G1955" s="153">
        <v>78.650999999999996</v>
      </c>
      <c r="H1955" s="153">
        <v>40.265000000000001</v>
      </c>
      <c r="I1955" s="153">
        <v>10.263</v>
      </c>
      <c r="J1955" s="153">
        <v>0.50900000000000001</v>
      </c>
    </row>
    <row r="1956" spans="1:10" x14ac:dyDescent="0.25">
      <c r="A1956" s="152" t="s">
        <v>1876</v>
      </c>
      <c r="B1956" s="153">
        <v>6.7509184526981496</v>
      </c>
      <c r="C1956" s="153">
        <v>83.931514194585105</v>
      </c>
      <c r="D1956" s="153">
        <v>11.904999999999999</v>
      </c>
      <c r="E1956" s="153">
        <v>38.429000000000002</v>
      </c>
      <c r="F1956" s="153">
        <v>92.792000000000002</v>
      </c>
      <c r="G1956" s="153">
        <v>95.554000000000002</v>
      </c>
      <c r="H1956" s="153">
        <v>55.859000000000002</v>
      </c>
      <c r="I1956" s="153">
        <v>15.127000000000001</v>
      </c>
      <c r="J1956" s="153">
        <v>0.61399999999999999</v>
      </c>
    </row>
    <row r="1957" spans="1:10" x14ac:dyDescent="0.25">
      <c r="A1957" s="152" t="s">
        <v>1877</v>
      </c>
      <c r="B1957" s="153">
        <v>6.2234657106041702</v>
      </c>
      <c r="C1957" s="153">
        <v>79.8009082566453</v>
      </c>
      <c r="D1957" s="153">
        <v>10.66</v>
      </c>
      <c r="E1957" s="153">
        <v>33.621000000000002</v>
      </c>
      <c r="F1957" s="153">
        <v>93.619</v>
      </c>
      <c r="G1957" s="153">
        <v>103.523</v>
      </c>
      <c r="H1957" s="153">
        <v>62.576000000000001</v>
      </c>
      <c r="I1957" s="153">
        <v>17.105</v>
      </c>
      <c r="J1957" s="153">
        <v>0.65600000000000003</v>
      </c>
    </row>
    <row r="1958" spans="1:10" x14ac:dyDescent="0.25">
      <c r="A1958" s="152" t="s">
        <v>1878</v>
      </c>
      <c r="B1958" s="153">
        <v>5.9253034566408802</v>
      </c>
      <c r="C1958" s="153">
        <v>76.206516463466798</v>
      </c>
      <c r="D1958" s="153">
        <v>9.5830000000000002</v>
      </c>
      <c r="E1958" s="153">
        <v>30.576000000000001</v>
      </c>
      <c r="F1958" s="153">
        <v>94.566000000000003</v>
      </c>
      <c r="G1958" s="153">
        <v>109.749</v>
      </c>
      <c r="H1958" s="153">
        <v>67.347999999999999</v>
      </c>
      <c r="I1958" s="153">
        <v>18.303000000000001</v>
      </c>
      <c r="J1958" s="153">
        <v>0.67500000000000004</v>
      </c>
    </row>
    <row r="1959" spans="1:10" x14ac:dyDescent="0.25">
      <c r="A1959" s="152" t="s">
        <v>1879</v>
      </c>
      <c r="B1959" s="153">
        <v>5.6378226713950097</v>
      </c>
      <c r="C1959" s="153">
        <v>72.612043402716296</v>
      </c>
      <c r="D1959" s="153">
        <v>8.9700000000000006</v>
      </c>
      <c r="E1959" s="153">
        <v>29.102</v>
      </c>
      <c r="F1959" s="153">
        <v>96.117999999999995</v>
      </c>
      <c r="G1959" s="153">
        <v>114.596</v>
      </c>
      <c r="H1959" s="153">
        <v>70.134</v>
      </c>
      <c r="I1959" s="153">
        <v>18.64</v>
      </c>
      <c r="J1959" s="153">
        <v>0.68</v>
      </c>
    </row>
    <row r="1960" spans="1:10" x14ac:dyDescent="0.25">
      <c r="A1960" s="152" t="s">
        <v>1880</v>
      </c>
      <c r="B1960" s="153">
        <v>5.3720581215875898</v>
      </c>
      <c r="C1960" s="153">
        <v>69.103554361479993</v>
      </c>
      <c r="D1960" s="153">
        <v>8.5540000000000003</v>
      </c>
      <c r="E1960" s="153">
        <v>29.038</v>
      </c>
      <c r="F1960" s="153">
        <v>98.427000000000007</v>
      </c>
      <c r="G1960" s="153">
        <v>118.518</v>
      </c>
      <c r="H1960" s="153">
        <v>70.915999999999997</v>
      </c>
      <c r="I1960" s="153">
        <v>18.103000000000002</v>
      </c>
      <c r="J1960" s="153">
        <v>0.66400000000000003</v>
      </c>
    </row>
    <row r="1961" spans="1:10" x14ac:dyDescent="0.25">
      <c r="A1961" s="152" t="s">
        <v>1881</v>
      </c>
      <c r="B1961" s="153">
        <v>5.1389870915606899</v>
      </c>
      <c r="C1961" s="153">
        <v>65.772010329117606</v>
      </c>
      <c r="D1961" s="153">
        <v>8.6630000000000003</v>
      </c>
      <c r="E1961" s="153">
        <v>29.408999999999999</v>
      </c>
      <c r="F1961" s="153">
        <v>99.677000000000007</v>
      </c>
      <c r="G1961" s="153">
        <v>120.322</v>
      </c>
      <c r="H1961" s="153">
        <v>71.820999999999998</v>
      </c>
      <c r="I1961" s="153">
        <v>18.335000000000001</v>
      </c>
      <c r="J1961" s="153">
        <v>0.67300000000000004</v>
      </c>
    </row>
    <row r="1962" spans="1:10" x14ac:dyDescent="0.25">
      <c r="A1962" s="152" t="s">
        <v>1882</v>
      </c>
      <c r="B1962" s="153">
        <v>4.8953300928078498</v>
      </c>
      <c r="C1962" s="153">
        <v>62.327092503507302</v>
      </c>
      <c r="D1962" s="153">
        <v>8.7690000000000001</v>
      </c>
      <c r="E1962" s="153">
        <v>29.768000000000001</v>
      </c>
      <c r="F1962" s="153">
        <v>100.89400000000001</v>
      </c>
      <c r="G1962" s="153">
        <v>121.791</v>
      </c>
      <c r="H1962" s="153">
        <v>72.697999999999993</v>
      </c>
      <c r="I1962" s="153">
        <v>18.558</v>
      </c>
      <c r="J1962" s="153">
        <v>0.68200000000000005</v>
      </c>
    </row>
    <row r="1963" spans="1:10" x14ac:dyDescent="0.25">
      <c r="A1963" s="152" t="s">
        <v>1883</v>
      </c>
      <c r="B1963" s="153">
        <v>94.082120510466396</v>
      </c>
      <c r="C1963" s="153">
        <v>233.893587552593</v>
      </c>
      <c r="D1963" s="153">
        <v>85.308000000000007</v>
      </c>
      <c r="E1963" s="153">
        <v>264.56799999999998</v>
      </c>
      <c r="F1963" s="153">
        <v>306.36700000000002</v>
      </c>
      <c r="G1963" s="153">
        <v>237.55500000000001</v>
      </c>
      <c r="H1963" s="153">
        <v>158.87200000000001</v>
      </c>
      <c r="I1963" s="153">
        <v>79.820999999999998</v>
      </c>
      <c r="J1963" s="153">
        <v>15.509</v>
      </c>
    </row>
    <row r="1964" spans="1:10" x14ac:dyDescent="0.25">
      <c r="A1964" s="152" t="s">
        <v>1884</v>
      </c>
      <c r="B1964" s="153">
        <v>80.3935807630466</v>
      </c>
      <c r="C1964" s="153">
        <v>212.676456929528</v>
      </c>
      <c r="D1964" s="153">
        <v>85.010999999999996</v>
      </c>
      <c r="E1964" s="153">
        <v>263.64600000000002</v>
      </c>
      <c r="F1964" s="153">
        <v>305.29899999999998</v>
      </c>
      <c r="G1964" s="153">
        <v>236.72800000000001</v>
      </c>
      <c r="H1964" s="153">
        <v>158.31800000000001</v>
      </c>
      <c r="I1964" s="153">
        <v>79.543000000000006</v>
      </c>
      <c r="J1964" s="153">
        <v>15.455</v>
      </c>
    </row>
    <row r="1965" spans="1:10" x14ac:dyDescent="0.25">
      <c r="A1965" s="152" t="s">
        <v>1885</v>
      </c>
      <c r="B1965" s="153">
        <v>69.782626837869699</v>
      </c>
      <c r="C1965" s="153">
        <v>196.00978848500901</v>
      </c>
      <c r="D1965" s="153">
        <v>84.55</v>
      </c>
      <c r="E1965" s="153">
        <v>262.21699999999998</v>
      </c>
      <c r="F1965" s="153">
        <v>303.64499999999998</v>
      </c>
      <c r="G1965" s="153">
        <v>235.44499999999999</v>
      </c>
      <c r="H1965" s="153">
        <v>157.46</v>
      </c>
      <c r="I1965" s="153">
        <v>79.111000000000004</v>
      </c>
      <c r="J1965" s="153">
        <v>15.372</v>
      </c>
    </row>
    <row r="1966" spans="1:10" x14ac:dyDescent="0.25">
      <c r="A1966" s="152" t="s">
        <v>1886</v>
      </c>
      <c r="B1966" s="153">
        <v>60.884064663796302</v>
      </c>
      <c r="C1966" s="153">
        <v>182.12868624135601</v>
      </c>
      <c r="D1966" s="153">
        <v>77.745999999999995</v>
      </c>
      <c r="E1966" s="153">
        <v>241.11699999999999</v>
      </c>
      <c r="F1966" s="153">
        <v>279.20999999999998</v>
      </c>
      <c r="G1966" s="153">
        <v>216.49799999999999</v>
      </c>
      <c r="H1966" s="153">
        <v>144.78899999999999</v>
      </c>
      <c r="I1966" s="153">
        <v>72.745000000000005</v>
      </c>
      <c r="J1966" s="153">
        <v>14.135</v>
      </c>
    </row>
    <row r="1967" spans="1:10" x14ac:dyDescent="0.25">
      <c r="A1967" s="152" t="s">
        <v>1887</v>
      </c>
      <c r="B1967" s="153">
        <v>52.528908493826201</v>
      </c>
      <c r="C1967" s="153">
        <v>167.55609549318899</v>
      </c>
      <c r="D1967" s="153">
        <v>69.337000000000003</v>
      </c>
      <c r="E1967" s="153">
        <v>215.03800000000001</v>
      </c>
      <c r="F1967" s="153">
        <v>249.011</v>
      </c>
      <c r="G1967" s="153">
        <v>193.08199999999999</v>
      </c>
      <c r="H1967" s="153">
        <v>129.12899999999999</v>
      </c>
      <c r="I1967" s="153">
        <v>64.876999999999995</v>
      </c>
      <c r="J1967" s="153">
        <v>12.606</v>
      </c>
    </row>
    <row r="1968" spans="1:10" x14ac:dyDescent="0.25">
      <c r="A1968" s="152" t="s">
        <v>1888</v>
      </c>
      <c r="B1968" s="153">
        <v>47.318452363653698</v>
      </c>
      <c r="C1968" s="153">
        <v>158.15998748955101</v>
      </c>
      <c r="D1968" s="153">
        <v>62.920999999999999</v>
      </c>
      <c r="E1968" s="153">
        <v>195.14</v>
      </c>
      <c r="F1968" s="153">
        <v>225.96899999999999</v>
      </c>
      <c r="G1968" s="153">
        <v>175.21600000000001</v>
      </c>
      <c r="H1968" s="153">
        <v>117.181</v>
      </c>
      <c r="I1968" s="153">
        <v>58.874000000000002</v>
      </c>
      <c r="J1968" s="153">
        <v>11.439</v>
      </c>
    </row>
    <row r="1969" spans="1:10" x14ac:dyDescent="0.25">
      <c r="A1969" s="152" t="s">
        <v>1889</v>
      </c>
      <c r="B1969" s="153">
        <v>43.0462180373979</v>
      </c>
      <c r="C1969" s="153">
        <v>150.602129764484</v>
      </c>
      <c r="D1969" s="153">
        <v>60.457999999999998</v>
      </c>
      <c r="E1969" s="153">
        <v>180.024</v>
      </c>
      <c r="F1969" s="153">
        <v>201.941</v>
      </c>
      <c r="G1969" s="153">
        <v>154.33799999999999</v>
      </c>
      <c r="H1969" s="153">
        <v>99.216999999999999</v>
      </c>
      <c r="I1969" s="153">
        <v>45.061999999999998</v>
      </c>
      <c r="J1969" s="153">
        <v>8.5</v>
      </c>
    </row>
    <row r="1970" spans="1:10" x14ac:dyDescent="0.25">
      <c r="A1970" s="152" t="s">
        <v>1890</v>
      </c>
      <c r="B1970" s="153">
        <v>36.928265679427803</v>
      </c>
      <c r="C1970" s="153">
        <v>137.95670052176899</v>
      </c>
      <c r="D1970" s="153">
        <v>50.973999999999997</v>
      </c>
      <c r="E1970" s="153">
        <v>157.45599999999999</v>
      </c>
      <c r="F1970" s="153">
        <v>177.93299999999999</v>
      </c>
      <c r="G1970" s="153">
        <v>135.73400000000001</v>
      </c>
      <c r="H1970" s="153">
        <v>83.38</v>
      </c>
      <c r="I1970" s="153">
        <v>33.256999999999998</v>
      </c>
      <c r="J1970" s="153">
        <v>6.4260000000000002</v>
      </c>
    </row>
    <row r="1971" spans="1:10" x14ac:dyDescent="0.25">
      <c r="A1971" s="152" t="s">
        <v>1891</v>
      </c>
      <c r="B1971" s="153">
        <v>29.959595051136901</v>
      </c>
      <c r="C1971" s="153">
        <v>123.872419095523</v>
      </c>
      <c r="D1971" s="153">
        <v>38.987000000000002</v>
      </c>
      <c r="E1971" s="153">
        <v>133.86799999999999</v>
      </c>
      <c r="F1971" s="153">
        <v>159.958</v>
      </c>
      <c r="G1971" s="153">
        <v>124.114</v>
      </c>
      <c r="H1971" s="153">
        <v>72.158000000000001</v>
      </c>
      <c r="I1971" s="153">
        <v>25.794</v>
      </c>
      <c r="J1971" s="153">
        <v>5.3609999999999998</v>
      </c>
    </row>
    <row r="1972" spans="1:10" x14ac:dyDescent="0.25">
      <c r="A1972" s="152" t="s">
        <v>1892</v>
      </c>
      <c r="B1972" s="153">
        <v>22.0532931252623</v>
      </c>
      <c r="C1972" s="153">
        <v>100.45011074366001</v>
      </c>
      <c r="D1972" s="153">
        <v>28.292999999999999</v>
      </c>
      <c r="E1972" s="153">
        <v>109.666</v>
      </c>
      <c r="F1972" s="153">
        <v>144.76</v>
      </c>
      <c r="G1972" s="153">
        <v>115.82899999999999</v>
      </c>
      <c r="H1972" s="153">
        <v>62.637</v>
      </c>
      <c r="I1972" s="153">
        <v>20.47</v>
      </c>
      <c r="J1972" s="153">
        <v>5.1449999999999996</v>
      </c>
    </row>
    <row r="1973" spans="1:10" x14ac:dyDescent="0.25">
      <c r="A1973" s="152" t="s">
        <v>1893</v>
      </c>
      <c r="B1973" s="153">
        <v>16.009841862296899</v>
      </c>
      <c r="C1973" s="153">
        <v>77.052740629382896</v>
      </c>
      <c r="D1973" s="153">
        <v>19.341000000000001</v>
      </c>
      <c r="E1973" s="153">
        <v>83.173000000000002</v>
      </c>
      <c r="F1973" s="153">
        <v>124.392</v>
      </c>
      <c r="G1973" s="153">
        <v>103.559</v>
      </c>
      <c r="H1973" s="153">
        <v>51.345999999999997</v>
      </c>
      <c r="I1973" s="153">
        <v>15.16</v>
      </c>
      <c r="J1973" s="153">
        <v>5.0490000000000004</v>
      </c>
    </row>
    <row r="1974" spans="1:10" x14ac:dyDescent="0.25">
      <c r="A1974" s="152" t="s">
        <v>1894</v>
      </c>
      <c r="B1974" s="153">
        <v>12.279022082866</v>
      </c>
      <c r="C1974" s="153">
        <v>60.455663213067403</v>
      </c>
      <c r="D1974" s="153">
        <v>12.477</v>
      </c>
      <c r="E1974" s="153">
        <v>59.036999999999999</v>
      </c>
      <c r="F1974" s="153">
        <v>100.86</v>
      </c>
      <c r="G1974" s="153">
        <v>87.698999999999998</v>
      </c>
      <c r="H1974" s="153">
        <v>39.713000000000001</v>
      </c>
      <c r="I1974" s="153">
        <v>10.545999999999999</v>
      </c>
      <c r="J1974" s="153">
        <v>4.7480000000000002</v>
      </c>
    </row>
    <row r="1975" spans="1:10" x14ac:dyDescent="0.25">
      <c r="A1975" s="152" t="s">
        <v>1895</v>
      </c>
      <c r="B1975" s="153">
        <v>10.7635308383555</v>
      </c>
      <c r="C1975" s="153">
        <v>53.1593756000821</v>
      </c>
      <c r="D1975" s="153">
        <v>13.597</v>
      </c>
      <c r="E1975" s="153">
        <v>64.334999999999994</v>
      </c>
      <c r="F1975" s="153">
        <v>109.913</v>
      </c>
      <c r="G1975" s="153">
        <v>95.570999999999998</v>
      </c>
      <c r="H1975" s="153">
        <v>43.277000000000001</v>
      </c>
      <c r="I1975" s="153">
        <v>11.493</v>
      </c>
      <c r="J1975" s="153">
        <v>5.1740000000000004</v>
      </c>
    </row>
    <row r="1976" spans="1:10" x14ac:dyDescent="0.25">
      <c r="A1976" s="152" t="s">
        <v>1896</v>
      </c>
      <c r="B1976" s="153">
        <v>9.2931153025638302</v>
      </c>
      <c r="C1976" s="153">
        <v>46.005615741576399</v>
      </c>
      <c r="D1976" s="153">
        <v>11.243</v>
      </c>
      <c r="E1976" s="153">
        <v>58.01</v>
      </c>
      <c r="F1976" s="153">
        <v>112.07299999999999</v>
      </c>
      <c r="G1976" s="153">
        <v>101.899</v>
      </c>
      <c r="H1976" s="153">
        <v>42.959000000000003</v>
      </c>
      <c r="I1976" s="153">
        <v>10.257999999999999</v>
      </c>
      <c r="J1976" s="153">
        <v>5.3979999999999997</v>
      </c>
    </row>
    <row r="1977" spans="1:10" x14ac:dyDescent="0.25">
      <c r="A1977" s="152" t="s">
        <v>1897</v>
      </c>
      <c r="B1977" s="153">
        <v>8.0481830462215704</v>
      </c>
      <c r="C1977" s="153">
        <v>39.879064649630003</v>
      </c>
      <c r="D1977" s="153">
        <v>10.318</v>
      </c>
      <c r="E1977" s="153">
        <v>55.225999999999999</v>
      </c>
      <c r="F1977" s="153">
        <v>112.535</v>
      </c>
      <c r="G1977" s="153">
        <v>104.821</v>
      </c>
      <c r="H1977" s="153">
        <v>43.23</v>
      </c>
      <c r="I1977" s="153">
        <v>9.77</v>
      </c>
      <c r="J1977" s="153">
        <v>4.9800000000000004</v>
      </c>
    </row>
    <row r="1978" spans="1:10" x14ac:dyDescent="0.25">
      <c r="A1978" s="152" t="s">
        <v>1898</v>
      </c>
      <c r="B1978" s="153">
        <v>7.0125064004126196</v>
      </c>
      <c r="C1978" s="153">
        <v>34.7931212877264</v>
      </c>
      <c r="D1978" s="153">
        <v>9.5449999999999999</v>
      </c>
      <c r="E1978" s="153">
        <v>52.816000000000003</v>
      </c>
      <c r="F1978" s="153">
        <v>112.834</v>
      </c>
      <c r="G1978" s="153">
        <v>107.815</v>
      </c>
      <c r="H1978" s="153">
        <v>43.890999999999998</v>
      </c>
      <c r="I1978" s="153">
        <v>9.4499999999999993</v>
      </c>
      <c r="J1978" s="153">
        <v>4.3090000000000002</v>
      </c>
    </row>
    <row r="1979" spans="1:10" x14ac:dyDescent="0.25">
      <c r="A1979" s="152" t="s">
        <v>1899</v>
      </c>
      <c r="B1979" s="153">
        <v>6.1584928282259996</v>
      </c>
      <c r="C1979" s="153">
        <v>30.653888832231399</v>
      </c>
      <c r="D1979" s="153">
        <v>8.8979999999999997</v>
      </c>
      <c r="E1979" s="153">
        <v>50.722999999999999</v>
      </c>
      <c r="F1979" s="153">
        <v>112.92400000000001</v>
      </c>
      <c r="G1979" s="153">
        <v>110.82899999999999</v>
      </c>
      <c r="H1979" s="153">
        <v>44.923000000000002</v>
      </c>
      <c r="I1979" s="153">
        <v>9.3930000000000007</v>
      </c>
      <c r="J1979" s="153">
        <v>3.49</v>
      </c>
    </row>
    <row r="1980" spans="1:10" x14ac:dyDescent="0.25">
      <c r="A1980" s="152" t="s">
        <v>1900</v>
      </c>
      <c r="B1980" s="153">
        <v>5.5155827357516998</v>
      </c>
      <c r="C1980" s="153">
        <v>27.356523754911301</v>
      </c>
      <c r="D1980" s="153">
        <v>8.3539999999999992</v>
      </c>
      <c r="E1980" s="153">
        <v>48.878999999999998</v>
      </c>
      <c r="F1980" s="153">
        <v>112.753</v>
      </c>
      <c r="G1980" s="153">
        <v>113.821</v>
      </c>
      <c r="H1980" s="153">
        <v>46.341000000000001</v>
      </c>
      <c r="I1980" s="153">
        <v>9.2880000000000003</v>
      </c>
      <c r="J1980" s="153">
        <v>2.6440000000000001</v>
      </c>
    </row>
    <row r="1981" spans="1:10" x14ac:dyDescent="0.25">
      <c r="A1981" s="152" t="s">
        <v>1901</v>
      </c>
      <c r="B1981" s="153">
        <v>4.9820573617870298</v>
      </c>
      <c r="C1981" s="153">
        <v>24.477963653900002</v>
      </c>
      <c r="D1981" s="153">
        <v>7.8860000000000001</v>
      </c>
      <c r="E1981" s="153">
        <v>47.168999999999997</v>
      </c>
      <c r="F1981" s="153">
        <v>112.13</v>
      </c>
      <c r="G1981" s="153">
        <v>116.596</v>
      </c>
      <c r="H1981" s="153">
        <v>48.088999999999999</v>
      </c>
      <c r="I1981" s="153">
        <v>9.2569999999999997</v>
      </c>
      <c r="J1981" s="153">
        <v>1.873</v>
      </c>
    </row>
    <row r="1982" spans="1:10" x14ac:dyDescent="0.25">
      <c r="A1982" s="152" t="s">
        <v>1902</v>
      </c>
      <c r="B1982" s="153">
        <v>4.5287210912526898</v>
      </c>
      <c r="C1982" s="153">
        <v>22.026232020007601</v>
      </c>
      <c r="D1982" s="153">
        <v>7.492</v>
      </c>
      <c r="E1982" s="153">
        <v>45.676000000000002</v>
      </c>
      <c r="F1982" s="153">
        <v>111.258</v>
      </c>
      <c r="G1982" s="153">
        <v>119.349</v>
      </c>
      <c r="H1982" s="153">
        <v>50.27</v>
      </c>
      <c r="I1982" s="153">
        <v>9.3140000000000001</v>
      </c>
      <c r="J1982" s="153">
        <v>1.2410000000000001</v>
      </c>
    </row>
    <row r="1983" spans="1:10" x14ac:dyDescent="0.25">
      <c r="A1983" s="152" t="s">
        <v>1903</v>
      </c>
      <c r="B1983" s="153">
        <v>253.28275746706601</v>
      </c>
      <c r="C1983" s="153">
        <v>431.82678148421599</v>
      </c>
      <c r="D1983" s="153">
        <v>82.811000000000007</v>
      </c>
      <c r="E1983" s="153">
        <v>269.92500000000001</v>
      </c>
      <c r="F1983" s="153">
        <v>270.04199999999997</v>
      </c>
      <c r="G1983" s="153">
        <v>225.89099999999999</v>
      </c>
      <c r="H1983" s="153">
        <v>183.376</v>
      </c>
      <c r="I1983" s="153">
        <v>100.565</v>
      </c>
      <c r="J1983" s="153">
        <v>35.39</v>
      </c>
    </row>
    <row r="1984" spans="1:10" x14ac:dyDescent="0.25">
      <c r="A1984" s="152" t="s">
        <v>1904</v>
      </c>
      <c r="B1984" s="153">
        <v>224.826350870261</v>
      </c>
      <c r="C1984" s="153">
        <v>398.88123490759898</v>
      </c>
      <c r="D1984" s="153">
        <v>83.108999999999995</v>
      </c>
      <c r="E1984" s="153">
        <v>270.89499999999998</v>
      </c>
      <c r="F1984" s="153">
        <v>271.01299999999998</v>
      </c>
      <c r="G1984" s="153">
        <v>226.70400000000001</v>
      </c>
      <c r="H1984" s="153">
        <v>184.035</v>
      </c>
      <c r="I1984" s="153">
        <v>100.926</v>
      </c>
      <c r="J1984" s="153">
        <v>35.518000000000001</v>
      </c>
    </row>
    <row r="1985" spans="1:10" x14ac:dyDescent="0.25">
      <c r="A1985" s="152" t="s">
        <v>1905</v>
      </c>
      <c r="B1985" s="153">
        <v>199.57564564641501</v>
      </c>
      <c r="C1985" s="153">
        <v>369.19464261533102</v>
      </c>
      <c r="D1985" s="153">
        <v>82.4</v>
      </c>
      <c r="E1985" s="153">
        <v>268.584</v>
      </c>
      <c r="F1985" s="153">
        <v>268.70100000000002</v>
      </c>
      <c r="G1985" s="153">
        <v>224.77</v>
      </c>
      <c r="H1985" s="153">
        <v>182.465</v>
      </c>
      <c r="I1985" s="153">
        <v>100.065</v>
      </c>
      <c r="J1985" s="153">
        <v>35.215000000000003</v>
      </c>
    </row>
    <row r="1986" spans="1:10" x14ac:dyDescent="0.25">
      <c r="A1986" s="152" t="s">
        <v>1906</v>
      </c>
      <c r="B1986" s="153">
        <v>193.064033142212</v>
      </c>
      <c r="C1986" s="153">
        <v>361.46369275692098</v>
      </c>
      <c r="D1986" s="153">
        <v>82.244</v>
      </c>
      <c r="E1986" s="153">
        <v>268.07600000000002</v>
      </c>
      <c r="F1986" s="153">
        <v>268.19200000000001</v>
      </c>
      <c r="G1986" s="153">
        <v>224.34399999999999</v>
      </c>
      <c r="H1986" s="153">
        <v>182.12</v>
      </c>
      <c r="I1986" s="153">
        <v>99.876000000000005</v>
      </c>
      <c r="J1986" s="153">
        <v>35.148000000000003</v>
      </c>
    </row>
    <row r="1987" spans="1:10" x14ac:dyDescent="0.25">
      <c r="A1987" s="152" t="s">
        <v>1907</v>
      </c>
      <c r="B1987" s="153">
        <v>181.15918131440301</v>
      </c>
      <c r="C1987" s="153">
        <v>349.41969835081198</v>
      </c>
      <c r="D1987" s="153">
        <v>82.244</v>
      </c>
      <c r="E1987" s="153">
        <v>268.07600000000002</v>
      </c>
      <c r="F1987" s="153">
        <v>268.19200000000001</v>
      </c>
      <c r="G1987" s="153">
        <v>224.34399999999999</v>
      </c>
      <c r="H1987" s="153">
        <v>182.12</v>
      </c>
      <c r="I1987" s="153">
        <v>99.876000000000005</v>
      </c>
      <c r="J1987" s="153">
        <v>35.148000000000003</v>
      </c>
    </row>
    <row r="1988" spans="1:10" x14ac:dyDescent="0.25">
      <c r="A1988" s="152" t="s">
        <v>1908</v>
      </c>
      <c r="B1988" s="153">
        <v>159.26548248388599</v>
      </c>
      <c r="C1988" s="153">
        <v>325.470180368672</v>
      </c>
      <c r="D1988" s="153">
        <v>80.626999999999995</v>
      </c>
      <c r="E1988" s="153">
        <v>262.80700000000002</v>
      </c>
      <c r="F1988" s="153">
        <v>262.92099999999999</v>
      </c>
      <c r="G1988" s="153">
        <v>219.935</v>
      </c>
      <c r="H1988" s="153">
        <v>178.54</v>
      </c>
      <c r="I1988" s="153">
        <v>97.912999999999997</v>
      </c>
      <c r="J1988" s="153">
        <v>34.457000000000001</v>
      </c>
    </row>
    <row r="1989" spans="1:10" x14ac:dyDescent="0.25">
      <c r="A1989" s="152" t="s">
        <v>1909</v>
      </c>
      <c r="B1989" s="153">
        <v>134.07432970546299</v>
      </c>
      <c r="C1989" s="153">
        <v>293.19666853014502</v>
      </c>
      <c r="D1989" s="153">
        <v>77.409000000000006</v>
      </c>
      <c r="E1989" s="153">
        <v>252.315</v>
      </c>
      <c r="F1989" s="153">
        <v>252.42400000000001</v>
      </c>
      <c r="G1989" s="153">
        <v>211.154</v>
      </c>
      <c r="H1989" s="153">
        <v>171.41200000000001</v>
      </c>
      <c r="I1989" s="153">
        <v>94.004000000000005</v>
      </c>
      <c r="J1989" s="153">
        <v>33.082000000000001</v>
      </c>
    </row>
    <row r="1990" spans="1:10" x14ac:dyDescent="0.25">
      <c r="A1990" s="152" t="s">
        <v>1910</v>
      </c>
      <c r="B1990" s="153">
        <v>118.027541217289</v>
      </c>
      <c r="C1990" s="153">
        <v>272.28511797518502</v>
      </c>
      <c r="D1990" s="153">
        <v>77.744</v>
      </c>
      <c r="E1990" s="153">
        <v>239.90700000000001</v>
      </c>
      <c r="F1990" s="153">
        <v>235.59399999999999</v>
      </c>
      <c r="G1990" s="153">
        <v>198.827</v>
      </c>
      <c r="H1990" s="153">
        <v>158.97999999999999</v>
      </c>
      <c r="I1990" s="153">
        <v>86.986999999999995</v>
      </c>
      <c r="J1990" s="153">
        <v>28.960999999999999</v>
      </c>
    </row>
    <row r="1991" spans="1:10" x14ac:dyDescent="0.25">
      <c r="A1991" s="152" t="s">
        <v>1911</v>
      </c>
      <c r="B1991" s="153">
        <v>93.711081295487304</v>
      </c>
      <c r="C1991" s="153">
        <v>254.934819322366</v>
      </c>
      <c r="D1991" s="153">
        <v>86.31</v>
      </c>
      <c r="E1991" s="153">
        <v>227.435</v>
      </c>
      <c r="F1991" s="153">
        <v>210.13399999999999</v>
      </c>
      <c r="G1991" s="153">
        <v>182.49299999999999</v>
      </c>
      <c r="H1991" s="153">
        <v>138.68</v>
      </c>
      <c r="I1991" s="153">
        <v>75.403999999999996</v>
      </c>
      <c r="J1991" s="153">
        <v>19.744</v>
      </c>
    </row>
    <row r="1992" spans="1:10" x14ac:dyDescent="0.25">
      <c r="A1992" s="152" t="s">
        <v>1912</v>
      </c>
      <c r="B1992" s="153">
        <v>106.360327512073</v>
      </c>
      <c r="C1992" s="153">
        <v>467.22301730984702</v>
      </c>
      <c r="D1992" s="153">
        <v>94.02</v>
      </c>
      <c r="E1992" s="153">
        <v>218.73699999999999</v>
      </c>
      <c r="F1992" s="153">
        <v>191.27500000000001</v>
      </c>
      <c r="G1992" s="153">
        <v>168.62299999999999</v>
      </c>
      <c r="H1992" s="153">
        <v>123.23099999999999</v>
      </c>
      <c r="I1992" s="153">
        <v>65.944999999999993</v>
      </c>
      <c r="J1992" s="153">
        <v>12.769</v>
      </c>
    </row>
    <row r="1993" spans="1:10" x14ac:dyDescent="0.25">
      <c r="A1993" s="152" t="s">
        <v>1913</v>
      </c>
      <c r="B1993" s="153">
        <v>115.947607638517</v>
      </c>
      <c r="C1993" s="153">
        <v>695.58202779256999</v>
      </c>
      <c r="D1993" s="153">
        <v>89.590999999999994</v>
      </c>
      <c r="E1993" s="153">
        <v>195.18700000000001</v>
      </c>
      <c r="F1993" s="153">
        <v>170.761</v>
      </c>
      <c r="G1993" s="153">
        <v>133.74100000000001</v>
      </c>
      <c r="H1993" s="153">
        <v>106.35599999999999</v>
      </c>
      <c r="I1993" s="153">
        <v>52.04</v>
      </c>
      <c r="J1993" s="153">
        <v>10.923999999999999</v>
      </c>
    </row>
    <row r="1994" spans="1:10" x14ac:dyDescent="0.25">
      <c r="A1994" s="152" t="s">
        <v>1914</v>
      </c>
      <c r="B1994" s="153">
        <v>104.910995222499</v>
      </c>
      <c r="C1994" s="153">
        <v>652.78488787209199</v>
      </c>
      <c r="D1994" s="153">
        <v>93.628</v>
      </c>
      <c r="E1994" s="153">
        <v>181.05600000000001</v>
      </c>
      <c r="F1994" s="153">
        <v>151.15100000000001</v>
      </c>
      <c r="G1994" s="153">
        <v>116.06399999999999</v>
      </c>
      <c r="H1994" s="153">
        <v>80.614999999999995</v>
      </c>
      <c r="I1994" s="153">
        <v>45.819000000000003</v>
      </c>
      <c r="J1994" s="153">
        <v>6.2670000000000003</v>
      </c>
    </row>
    <row r="1995" spans="1:10" x14ac:dyDescent="0.25">
      <c r="A1995" s="152" t="s">
        <v>1915</v>
      </c>
      <c r="B1995" s="153">
        <v>82.019061616603295</v>
      </c>
      <c r="C1995" s="153">
        <v>592.89105742555796</v>
      </c>
      <c r="D1995" s="153">
        <v>90.491</v>
      </c>
      <c r="E1995" s="153">
        <v>174.99</v>
      </c>
      <c r="F1995" s="153">
        <v>146.08699999999999</v>
      </c>
      <c r="G1995" s="153">
        <v>112.17700000000001</v>
      </c>
      <c r="H1995" s="153">
        <v>77.914000000000001</v>
      </c>
      <c r="I1995" s="153">
        <v>44.283999999999999</v>
      </c>
      <c r="J1995" s="153">
        <v>6.0570000000000004</v>
      </c>
    </row>
    <row r="1996" spans="1:10" x14ac:dyDescent="0.25">
      <c r="A1996" s="152" t="s">
        <v>1916</v>
      </c>
      <c r="B1996" s="153">
        <v>66.708227173815203</v>
      </c>
      <c r="C1996" s="153">
        <v>607.13083517707503</v>
      </c>
      <c r="D1996" s="153">
        <v>94.962000000000003</v>
      </c>
      <c r="E1996" s="153">
        <v>166.29400000000001</v>
      </c>
      <c r="F1996" s="153">
        <v>134.077</v>
      </c>
      <c r="G1996" s="153">
        <v>101.44799999999999</v>
      </c>
      <c r="H1996" s="153">
        <v>61.798999999999999</v>
      </c>
      <c r="I1996" s="153">
        <v>40.066000000000003</v>
      </c>
      <c r="J1996" s="153">
        <v>3.6739999999999999</v>
      </c>
    </row>
    <row r="1997" spans="1:10" x14ac:dyDescent="0.25">
      <c r="A1997" s="152" t="s">
        <v>1917</v>
      </c>
      <c r="B1997" s="153">
        <v>54.806067882594903</v>
      </c>
      <c r="C1997" s="153">
        <v>577.33012036094203</v>
      </c>
      <c r="D1997" s="153">
        <v>92.515000000000001</v>
      </c>
      <c r="E1997" s="153">
        <v>156.249</v>
      </c>
      <c r="F1997" s="153">
        <v>124.851</v>
      </c>
      <c r="G1997" s="153">
        <v>94.120999999999995</v>
      </c>
      <c r="H1997" s="153">
        <v>53.988</v>
      </c>
      <c r="I1997" s="153">
        <v>36.832000000000001</v>
      </c>
      <c r="J1997" s="153">
        <v>2.8239999999999998</v>
      </c>
    </row>
    <row r="1998" spans="1:10" x14ac:dyDescent="0.25">
      <c r="A1998" s="152" t="s">
        <v>1918</v>
      </c>
      <c r="B1998" s="153">
        <v>46.800103614091398</v>
      </c>
      <c r="C1998" s="153">
        <v>532.22542567961204</v>
      </c>
      <c r="D1998" s="153">
        <v>90.004000000000005</v>
      </c>
      <c r="E1998" s="153">
        <v>147.86799999999999</v>
      </c>
      <c r="F1998" s="153">
        <v>117.785</v>
      </c>
      <c r="G1998" s="153">
        <v>88.677000000000007</v>
      </c>
      <c r="H1998" s="153">
        <v>48.076999999999998</v>
      </c>
      <c r="I1998" s="153">
        <v>34.152999999999999</v>
      </c>
      <c r="J1998" s="153">
        <v>2.2160000000000002</v>
      </c>
    </row>
    <row r="1999" spans="1:10" x14ac:dyDescent="0.25">
      <c r="A1999" s="152" t="s">
        <v>1919</v>
      </c>
      <c r="B1999" s="153">
        <v>40.770284051720303</v>
      </c>
      <c r="C1999" s="153">
        <v>477.57235464799902</v>
      </c>
      <c r="D1999" s="153">
        <v>87.228999999999999</v>
      </c>
      <c r="E1999" s="153">
        <v>140.59200000000001</v>
      </c>
      <c r="F1999" s="153">
        <v>112.27500000000001</v>
      </c>
      <c r="G1999" s="153">
        <v>84.634</v>
      </c>
      <c r="H1999" s="153">
        <v>43.536000000000001</v>
      </c>
      <c r="I1999" s="153">
        <v>31.876999999999999</v>
      </c>
      <c r="J1999" s="153">
        <v>1.7769999999999999</v>
      </c>
    </row>
    <row r="2000" spans="1:10" x14ac:dyDescent="0.25">
      <c r="A2000" s="152" t="s">
        <v>1920</v>
      </c>
      <c r="B2000" s="153">
        <v>35.271371030222902</v>
      </c>
      <c r="C2000" s="153">
        <v>418.84161258295001</v>
      </c>
      <c r="D2000" s="153">
        <v>84.147000000000006</v>
      </c>
      <c r="E2000" s="153">
        <v>134.16900000000001</v>
      </c>
      <c r="F2000" s="153">
        <v>108.02200000000001</v>
      </c>
      <c r="G2000" s="153">
        <v>81.745000000000005</v>
      </c>
      <c r="H2000" s="153">
        <v>40.058</v>
      </c>
      <c r="I2000" s="153">
        <v>29.905999999999999</v>
      </c>
      <c r="J2000" s="153">
        <v>1.4530000000000001</v>
      </c>
    </row>
    <row r="2001" spans="1:10" x14ac:dyDescent="0.25">
      <c r="A2001" s="152" t="s">
        <v>1921</v>
      </c>
      <c r="B2001" s="153">
        <v>30.302830700831699</v>
      </c>
      <c r="C2001" s="153">
        <v>358.98552095657902</v>
      </c>
      <c r="D2001" s="153">
        <v>80.551000000000002</v>
      </c>
      <c r="E2001" s="153">
        <v>128.11199999999999</v>
      </c>
      <c r="F2001" s="153">
        <v>104.601</v>
      </c>
      <c r="G2001" s="153">
        <v>79.653999999999996</v>
      </c>
      <c r="H2001" s="153">
        <v>37.335999999999999</v>
      </c>
      <c r="I2001" s="153">
        <v>28.117000000000001</v>
      </c>
      <c r="J2001" s="153">
        <v>1.2090000000000001</v>
      </c>
    </row>
    <row r="2002" spans="1:10" x14ac:dyDescent="0.25">
      <c r="A2002" s="152" t="s">
        <v>1922</v>
      </c>
      <c r="B2002" s="153">
        <v>26.716123558965801</v>
      </c>
      <c r="C2002" s="153">
        <v>300.85095791587997</v>
      </c>
      <c r="D2002" s="153">
        <v>76.564999999999998</v>
      </c>
      <c r="E2002" s="153">
        <v>122.48699999999999</v>
      </c>
      <c r="F2002" s="153">
        <v>102.00700000000001</v>
      </c>
      <c r="G2002" s="153">
        <v>78.361000000000004</v>
      </c>
      <c r="H2002" s="153">
        <v>35.281999999999996</v>
      </c>
      <c r="I2002" s="153">
        <v>26.515999999999998</v>
      </c>
      <c r="J2002" s="153">
        <v>1.022</v>
      </c>
    </row>
    <row r="2003" spans="1:10" x14ac:dyDescent="0.25">
      <c r="A2003" s="152" t="s">
        <v>1923</v>
      </c>
      <c r="B2003" s="153">
        <v>332.69318278908798</v>
      </c>
      <c r="C2003" s="153">
        <v>500.24420279026202</v>
      </c>
      <c r="D2003" s="153">
        <v>220.25399999999999</v>
      </c>
      <c r="E2003" s="153">
        <v>254.834</v>
      </c>
      <c r="F2003" s="153">
        <v>276.08300000000003</v>
      </c>
      <c r="G2003" s="153">
        <v>235.405</v>
      </c>
      <c r="H2003" s="153">
        <v>179</v>
      </c>
      <c r="I2003" s="153">
        <v>64.747</v>
      </c>
      <c r="J2003" s="153">
        <v>23.957000000000001</v>
      </c>
    </row>
    <row r="2004" spans="1:10" x14ac:dyDescent="0.25">
      <c r="A2004" s="152" t="s">
        <v>1924</v>
      </c>
      <c r="B2004" s="153">
        <v>325.35888776820599</v>
      </c>
      <c r="C2004" s="153">
        <v>483.11531455888701</v>
      </c>
      <c r="D2004" s="153">
        <v>223.02099999999999</v>
      </c>
      <c r="E2004" s="153">
        <v>258.03699999999998</v>
      </c>
      <c r="F2004" s="153">
        <v>279.55099999999999</v>
      </c>
      <c r="G2004" s="153">
        <v>238.364</v>
      </c>
      <c r="H2004" s="153">
        <v>181.249</v>
      </c>
      <c r="I2004" s="153">
        <v>65.56</v>
      </c>
      <c r="J2004" s="153">
        <v>24.257999999999999</v>
      </c>
    </row>
    <row r="2005" spans="1:10" x14ac:dyDescent="0.25">
      <c r="A2005" s="152" t="s">
        <v>1925</v>
      </c>
      <c r="B2005" s="153">
        <v>316.47484961335198</v>
      </c>
      <c r="C2005" s="153">
        <v>465.42370092392503</v>
      </c>
      <c r="D2005" s="153">
        <v>227.21100000000001</v>
      </c>
      <c r="E2005" s="153">
        <v>262.88400000000001</v>
      </c>
      <c r="F2005" s="153">
        <v>284.80399999999997</v>
      </c>
      <c r="G2005" s="153">
        <v>242.84100000000001</v>
      </c>
      <c r="H2005" s="153">
        <v>184.654</v>
      </c>
      <c r="I2005" s="153">
        <v>66.792000000000002</v>
      </c>
      <c r="J2005" s="153">
        <v>24.713999999999999</v>
      </c>
    </row>
    <row r="2006" spans="1:10" x14ac:dyDescent="0.25">
      <c r="A2006" s="152" t="s">
        <v>1926</v>
      </c>
      <c r="B2006" s="153">
        <v>291.613135709316</v>
      </c>
      <c r="C2006" s="153">
        <v>441.37860050202602</v>
      </c>
      <c r="D2006" s="153">
        <v>223.268</v>
      </c>
      <c r="E2006" s="153">
        <v>269.40100000000001</v>
      </c>
      <c r="F2006" s="153">
        <v>286.69900000000001</v>
      </c>
      <c r="G2006" s="153">
        <v>245.00899999999999</v>
      </c>
      <c r="H2006" s="153">
        <v>187.59100000000001</v>
      </c>
      <c r="I2006" s="153">
        <v>77.195999999999998</v>
      </c>
      <c r="J2006" s="153">
        <v>29.295999999999999</v>
      </c>
    </row>
    <row r="2007" spans="1:10" x14ac:dyDescent="0.25">
      <c r="A2007" s="152" t="s">
        <v>1927</v>
      </c>
      <c r="B2007" s="153">
        <v>266.71806076543402</v>
      </c>
      <c r="C2007" s="153">
        <v>404.50797046482199</v>
      </c>
      <c r="D2007" s="153">
        <v>214.14</v>
      </c>
      <c r="E2007" s="153">
        <v>280.21300000000002</v>
      </c>
      <c r="F2007" s="153">
        <v>288.72500000000002</v>
      </c>
      <c r="G2007" s="153">
        <v>246.06800000000001</v>
      </c>
      <c r="H2007" s="153">
        <v>191.35</v>
      </c>
      <c r="I2007" s="153">
        <v>99.156000000000006</v>
      </c>
      <c r="J2007" s="153">
        <v>40.128</v>
      </c>
    </row>
    <row r="2008" spans="1:10" x14ac:dyDescent="0.25">
      <c r="A2008" s="152" t="s">
        <v>1928</v>
      </c>
      <c r="B2008" s="153">
        <v>246.037930430758</v>
      </c>
      <c r="C2008" s="153">
        <v>344.00447967523297</v>
      </c>
      <c r="D2008" s="153">
        <v>204.58</v>
      </c>
      <c r="E2008" s="153">
        <v>287.59399999999999</v>
      </c>
      <c r="F2008" s="153">
        <v>287.63400000000001</v>
      </c>
      <c r="G2008" s="153">
        <v>244.16</v>
      </c>
      <c r="H2008" s="153">
        <v>191.43799999999999</v>
      </c>
      <c r="I2008" s="153">
        <v>118.295</v>
      </c>
      <c r="J2008" s="153">
        <v>52.639000000000003</v>
      </c>
    </row>
    <row r="2009" spans="1:10" x14ac:dyDescent="0.25">
      <c r="A2009" s="152" t="s">
        <v>1929</v>
      </c>
      <c r="B2009" s="153">
        <v>231.095224039225</v>
      </c>
      <c r="C2009" s="153">
        <v>309.201498760937</v>
      </c>
      <c r="D2009" s="153">
        <v>196.75700000000001</v>
      </c>
      <c r="E2009" s="153">
        <v>291.08800000000002</v>
      </c>
      <c r="F2009" s="153">
        <v>285.899</v>
      </c>
      <c r="G2009" s="153">
        <v>240.84100000000001</v>
      </c>
      <c r="H2009" s="153">
        <v>190.636</v>
      </c>
      <c r="I2009" s="153">
        <v>124.61499999999999</v>
      </c>
      <c r="J2009" s="153">
        <v>61.264000000000003</v>
      </c>
    </row>
    <row r="2010" spans="1:10" x14ac:dyDescent="0.25">
      <c r="A2010" s="152" t="s">
        <v>1930</v>
      </c>
      <c r="B2010" s="153">
        <v>236.69793570452501</v>
      </c>
      <c r="C2010" s="153">
        <v>289.80089933908499</v>
      </c>
      <c r="D2010" s="153">
        <v>182.096</v>
      </c>
      <c r="E2010" s="153">
        <v>281.64999999999998</v>
      </c>
      <c r="F2010" s="153">
        <v>274.99299999999999</v>
      </c>
      <c r="G2010" s="153">
        <v>233.17699999999999</v>
      </c>
      <c r="H2010" s="153">
        <v>188.309</v>
      </c>
      <c r="I2010" s="153">
        <v>122.101</v>
      </c>
      <c r="J2010" s="153">
        <v>62.253999999999998</v>
      </c>
    </row>
    <row r="2011" spans="1:10" x14ac:dyDescent="0.25">
      <c r="A2011" s="152" t="s">
        <v>1931</v>
      </c>
      <c r="B2011" s="153">
        <v>233.56029568053</v>
      </c>
      <c r="C2011" s="153">
        <v>286.86580084366898</v>
      </c>
      <c r="D2011" s="153">
        <v>161.417</v>
      </c>
      <c r="E2011" s="153">
        <v>263.29500000000002</v>
      </c>
      <c r="F2011" s="153">
        <v>254.273</v>
      </c>
      <c r="G2011" s="153">
        <v>220.857</v>
      </c>
      <c r="H2011" s="153">
        <v>181.23099999999999</v>
      </c>
      <c r="I2011" s="153">
        <v>115.705</v>
      </c>
      <c r="J2011" s="153">
        <v>58.021999999999998</v>
      </c>
    </row>
    <row r="2012" spans="1:10" x14ac:dyDescent="0.25">
      <c r="A2012" s="152" t="s">
        <v>1932</v>
      </c>
      <c r="B2012" s="153">
        <v>191.939514293505</v>
      </c>
      <c r="C2012" s="153">
        <v>264.91369892908102</v>
      </c>
      <c r="D2012" s="153">
        <v>152.11099999999999</v>
      </c>
      <c r="E2012" s="153">
        <v>258.37799999999999</v>
      </c>
      <c r="F2012" s="153">
        <v>245.53100000000001</v>
      </c>
      <c r="G2012" s="153">
        <v>216.149</v>
      </c>
      <c r="H2012" s="153">
        <v>176.49700000000001</v>
      </c>
      <c r="I2012" s="153">
        <v>108.541</v>
      </c>
      <c r="J2012" s="153">
        <v>52.412999999999997</v>
      </c>
    </row>
    <row r="2013" spans="1:10" x14ac:dyDescent="0.25">
      <c r="A2013" s="152" t="s">
        <v>1933</v>
      </c>
      <c r="B2013" s="153">
        <v>139.76532279736</v>
      </c>
      <c r="C2013" s="153">
        <v>324.60493586017202</v>
      </c>
      <c r="D2013" s="153">
        <v>147.435</v>
      </c>
      <c r="E2013" s="153">
        <v>248.98</v>
      </c>
      <c r="F2013" s="153">
        <v>235.18</v>
      </c>
      <c r="G2013" s="153">
        <v>206.81700000000001</v>
      </c>
      <c r="H2013" s="153">
        <v>163.45099999999999</v>
      </c>
      <c r="I2013" s="153">
        <v>93.765000000000001</v>
      </c>
      <c r="J2013" s="153">
        <v>40.231999999999999</v>
      </c>
    </row>
    <row r="2014" spans="1:10" x14ac:dyDescent="0.25">
      <c r="A2014" s="152" t="s">
        <v>1934</v>
      </c>
      <c r="B2014" s="153">
        <v>99.875410507641305</v>
      </c>
      <c r="C2014" s="153">
        <v>262.12075426684697</v>
      </c>
      <c r="D2014" s="153">
        <v>141.959</v>
      </c>
      <c r="E2014" s="153">
        <v>233.77500000000001</v>
      </c>
      <c r="F2014" s="153">
        <v>220.35900000000001</v>
      </c>
      <c r="G2014" s="153">
        <v>195.74100000000001</v>
      </c>
      <c r="H2014" s="153">
        <v>146.37299999999999</v>
      </c>
      <c r="I2014" s="153">
        <v>79.998999999999995</v>
      </c>
      <c r="J2014" s="153">
        <v>27.533999999999999</v>
      </c>
    </row>
    <row r="2015" spans="1:10" x14ac:dyDescent="0.25">
      <c r="A2015" s="152" t="s">
        <v>1935</v>
      </c>
      <c r="B2015" s="153">
        <v>85.244072504437696</v>
      </c>
      <c r="C2015" s="153">
        <v>238.69433217529399</v>
      </c>
      <c r="D2015" s="153">
        <v>117.425</v>
      </c>
      <c r="E2015" s="153">
        <v>216.77699999999999</v>
      </c>
      <c r="F2015" s="153">
        <v>229.244</v>
      </c>
      <c r="G2015" s="153">
        <v>188.267</v>
      </c>
      <c r="H2015" s="153">
        <v>128.53899999999999</v>
      </c>
      <c r="I2015" s="153">
        <v>64.753</v>
      </c>
      <c r="J2015" s="153">
        <v>21.454999999999998</v>
      </c>
    </row>
    <row r="2016" spans="1:10" x14ac:dyDescent="0.25">
      <c r="A2016" s="152" t="s">
        <v>1936</v>
      </c>
      <c r="B2016" s="153">
        <v>73.169522098609903</v>
      </c>
      <c r="C2016" s="153">
        <v>218.71973145829099</v>
      </c>
      <c r="D2016" s="153">
        <v>100.251</v>
      </c>
      <c r="E2016" s="153">
        <v>202.292</v>
      </c>
      <c r="F2016" s="153">
        <v>237.4</v>
      </c>
      <c r="G2016" s="153">
        <v>184.13800000000001</v>
      </c>
      <c r="H2016" s="153">
        <v>109.538</v>
      </c>
      <c r="I2016" s="153">
        <v>48.573</v>
      </c>
      <c r="J2016" s="153">
        <v>12.507999999999999</v>
      </c>
    </row>
    <row r="2017" spans="1:10" x14ac:dyDescent="0.25">
      <c r="A2017" s="152" t="s">
        <v>1937</v>
      </c>
      <c r="B2017" s="153">
        <v>62.678547144963602</v>
      </c>
      <c r="C2017" s="153">
        <v>199.592073558799</v>
      </c>
      <c r="D2017" s="153">
        <v>88.849000000000004</v>
      </c>
      <c r="E2017" s="153">
        <v>187.40799999999999</v>
      </c>
      <c r="F2017" s="153">
        <v>230.68700000000001</v>
      </c>
      <c r="G2017" s="153">
        <v>175.035</v>
      </c>
      <c r="H2017" s="153">
        <v>97.82</v>
      </c>
      <c r="I2017" s="153">
        <v>40.79</v>
      </c>
      <c r="J2017" s="153">
        <v>9.3109999999999999</v>
      </c>
    </row>
    <row r="2018" spans="1:10" x14ac:dyDescent="0.25">
      <c r="A2018" s="152" t="s">
        <v>1938</v>
      </c>
      <c r="B2018" s="153">
        <v>54.051780696918698</v>
      </c>
      <c r="C2018" s="153">
        <v>182.609807809985</v>
      </c>
      <c r="D2018" s="153">
        <v>78.730999999999995</v>
      </c>
      <c r="E2018" s="153">
        <v>173.56</v>
      </c>
      <c r="F2018" s="153">
        <v>223.49</v>
      </c>
      <c r="G2018" s="153">
        <v>166.583</v>
      </c>
      <c r="H2018" s="153">
        <v>87.837000000000003</v>
      </c>
      <c r="I2018" s="153">
        <v>34.503999999999998</v>
      </c>
      <c r="J2018" s="153">
        <v>7.0149999999999997</v>
      </c>
    </row>
    <row r="2019" spans="1:10" x14ac:dyDescent="0.25">
      <c r="A2019" s="152" t="s">
        <v>1939</v>
      </c>
      <c r="B2019" s="153">
        <v>45.636774996165997</v>
      </c>
      <c r="C2019" s="153">
        <v>167.13457549395699</v>
      </c>
      <c r="D2019" s="153">
        <v>69.858000000000004</v>
      </c>
      <c r="E2019" s="153">
        <v>160.935</v>
      </c>
      <c r="F2019" s="153">
        <v>216.23599999999999</v>
      </c>
      <c r="G2019" s="153">
        <v>158.99100000000001</v>
      </c>
      <c r="H2019" s="153">
        <v>79.444000000000003</v>
      </c>
      <c r="I2019" s="153">
        <v>29.443999999999999</v>
      </c>
      <c r="J2019" s="153">
        <v>5.3520000000000003</v>
      </c>
    </row>
    <row r="2020" spans="1:10" x14ac:dyDescent="0.25">
      <c r="A2020" s="152" t="s">
        <v>1940</v>
      </c>
      <c r="B2020" s="153">
        <v>38.671024890312601</v>
      </c>
      <c r="C2020" s="153">
        <v>153.17470674238999</v>
      </c>
      <c r="D2020" s="153">
        <v>62.137999999999998</v>
      </c>
      <c r="E2020" s="153">
        <v>149.601</v>
      </c>
      <c r="F2020" s="153">
        <v>209.25399999999999</v>
      </c>
      <c r="G2020" s="153">
        <v>152.357</v>
      </c>
      <c r="H2020" s="153">
        <v>72.463999999999999</v>
      </c>
      <c r="I2020" s="153">
        <v>25.385999999999999</v>
      </c>
      <c r="J2020" s="153">
        <v>4.1399999999999997</v>
      </c>
    </row>
    <row r="2021" spans="1:10" x14ac:dyDescent="0.25">
      <c r="A2021" s="152" t="s">
        <v>1941</v>
      </c>
      <c r="B2021" s="153">
        <v>33.1841916729378</v>
      </c>
      <c r="C2021" s="153">
        <v>141.77722830846801</v>
      </c>
      <c r="D2021" s="153">
        <v>55.597000000000001</v>
      </c>
      <c r="E2021" s="153">
        <v>139.85400000000001</v>
      </c>
      <c r="F2021" s="153">
        <v>203.19</v>
      </c>
      <c r="G2021" s="153">
        <v>147.06399999999999</v>
      </c>
      <c r="H2021" s="153">
        <v>66.870999999999995</v>
      </c>
      <c r="I2021" s="153">
        <v>22.184000000000001</v>
      </c>
      <c r="J2021" s="153">
        <v>3.26</v>
      </c>
    </row>
    <row r="2022" spans="1:10" x14ac:dyDescent="0.25">
      <c r="A2022" s="152" t="s">
        <v>1942</v>
      </c>
      <c r="B2022" s="153">
        <v>29.1355788670853</v>
      </c>
      <c r="C2022" s="153">
        <v>132.21764583325</v>
      </c>
      <c r="D2022" s="153">
        <v>49.776000000000003</v>
      </c>
      <c r="E2022" s="153">
        <v>130.83099999999999</v>
      </c>
      <c r="F2022" s="153">
        <v>197.04300000000001</v>
      </c>
      <c r="G2022" s="153">
        <v>142.28700000000001</v>
      </c>
      <c r="H2022" s="153">
        <v>62.131999999999998</v>
      </c>
      <c r="I2022" s="153">
        <v>19.553000000000001</v>
      </c>
      <c r="J2022" s="153">
        <v>2.5979999999999999</v>
      </c>
    </row>
    <row r="2023" spans="1:10" x14ac:dyDescent="0.25">
      <c r="A2023" s="152" t="s">
        <v>1943</v>
      </c>
      <c r="B2023" s="153">
        <v>346.17988258804797</v>
      </c>
      <c r="C2023" s="153">
        <v>432.80576583875899</v>
      </c>
      <c r="D2023" s="153">
        <v>116.41</v>
      </c>
      <c r="E2023" s="153">
        <v>338.41500000000002</v>
      </c>
      <c r="F2023" s="153">
        <v>365.303</v>
      </c>
      <c r="G2023" s="153">
        <v>268.23700000000002</v>
      </c>
      <c r="H2023" s="153">
        <v>218.86199999999999</v>
      </c>
      <c r="I2023" s="153">
        <v>93.192999999999998</v>
      </c>
      <c r="J2023" s="153">
        <v>28.26</v>
      </c>
    </row>
    <row r="2024" spans="1:10" x14ac:dyDescent="0.25">
      <c r="A2024" s="152" t="s">
        <v>1944</v>
      </c>
      <c r="B2024" s="153">
        <v>316.55653369717101</v>
      </c>
      <c r="C2024" s="153">
        <v>413.14116004818197</v>
      </c>
      <c r="D2024" s="153">
        <v>117.33199999999999</v>
      </c>
      <c r="E2024" s="153">
        <v>341.09699999999998</v>
      </c>
      <c r="F2024" s="153">
        <v>368.197</v>
      </c>
      <c r="G2024" s="153">
        <v>270.363</v>
      </c>
      <c r="H2024" s="153">
        <v>220.595</v>
      </c>
      <c r="I2024" s="153">
        <v>93.933000000000007</v>
      </c>
      <c r="J2024" s="153">
        <v>28.483000000000001</v>
      </c>
    </row>
    <row r="2025" spans="1:10" x14ac:dyDescent="0.25">
      <c r="A2025" s="152" t="s">
        <v>1945</v>
      </c>
      <c r="B2025" s="153">
        <v>228.093015192574</v>
      </c>
      <c r="C2025" s="153">
        <v>338.53937460777303</v>
      </c>
      <c r="D2025" s="153">
        <v>118.962</v>
      </c>
      <c r="E2025" s="153">
        <v>345.834</v>
      </c>
      <c r="F2025" s="153">
        <v>373.31099999999998</v>
      </c>
      <c r="G2025" s="153">
        <v>274.11799999999999</v>
      </c>
      <c r="H2025" s="153">
        <v>223.65899999999999</v>
      </c>
      <c r="I2025" s="153">
        <v>95.236999999999995</v>
      </c>
      <c r="J2025" s="153">
        <v>28.879000000000001</v>
      </c>
    </row>
    <row r="2026" spans="1:10" x14ac:dyDescent="0.25">
      <c r="A2026" s="152" t="s">
        <v>1946</v>
      </c>
      <c r="B2026" s="153">
        <v>164.10675964191799</v>
      </c>
      <c r="C2026" s="153">
        <v>279.70569721327303</v>
      </c>
      <c r="D2026" s="153">
        <v>130.239</v>
      </c>
      <c r="E2026" s="153">
        <v>378.61700000000002</v>
      </c>
      <c r="F2026" s="153">
        <v>408.69900000000001</v>
      </c>
      <c r="G2026" s="153">
        <v>300.10199999999998</v>
      </c>
      <c r="H2026" s="153">
        <v>244.86199999999999</v>
      </c>
      <c r="I2026" s="153">
        <v>104.264</v>
      </c>
      <c r="J2026" s="153">
        <v>31.617000000000001</v>
      </c>
    </row>
    <row r="2027" spans="1:10" x14ac:dyDescent="0.25">
      <c r="A2027" s="152" t="s">
        <v>1947</v>
      </c>
      <c r="B2027" s="153">
        <v>118.993393411043</v>
      </c>
      <c r="C2027" s="153">
        <v>228.95416548613699</v>
      </c>
      <c r="D2027" s="153">
        <v>131.999</v>
      </c>
      <c r="E2027" s="153">
        <v>383.733</v>
      </c>
      <c r="F2027" s="153">
        <v>414.22199999999998</v>
      </c>
      <c r="G2027" s="153">
        <v>304.15800000000002</v>
      </c>
      <c r="H2027" s="153">
        <v>248.17</v>
      </c>
      <c r="I2027" s="153">
        <v>105.67400000000001</v>
      </c>
      <c r="J2027" s="153">
        <v>32.043999999999997</v>
      </c>
    </row>
    <row r="2028" spans="1:10" x14ac:dyDescent="0.25">
      <c r="A2028" s="152" t="s">
        <v>1948</v>
      </c>
      <c r="B2028" s="153">
        <v>86.027647082041199</v>
      </c>
      <c r="C2028" s="153">
        <v>192.963089051005</v>
      </c>
      <c r="D2028" s="153">
        <v>90.956999999999994</v>
      </c>
      <c r="E2028" s="153">
        <v>310.99599999999998</v>
      </c>
      <c r="F2028" s="153">
        <v>382.56799999999998</v>
      </c>
      <c r="G2028" s="153">
        <v>317.54399999999998</v>
      </c>
      <c r="H2028" s="153">
        <v>262.488</v>
      </c>
      <c r="I2028" s="153">
        <v>125.06399999999999</v>
      </c>
      <c r="J2028" s="153">
        <v>43.982999999999997</v>
      </c>
    </row>
    <row r="2029" spans="1:10" x14ac:dyDescent="0.25">
      <c r="A2029" s="152" t="s">
        <v>1949</v>
      </c>
      <c r="B2029" s="153">
        <v>62.996659796773201</v>
      </c>
      <c r="C2029" s="153">
        <v>165.97986538471801</v>
      </c>
      <c r="D2029" s="153">
        <v>49.622999999999998</v>
      </c>
      <c r="E2029" s="153">
        <v>235.542</v>
      </c>
      <c r="F2029" s="153">
        <v>324.995</v>
      </c>
      <c r="G2029" s="153">
        <v>302.44099999999997</v>
      </c>
      <c r="H2029" s="153">
        <v>252.684</v>
      </c>
      <c r="I2029" s="153">
        <v>130.75200000000001</v>
      </c>
      <c r="J2029" s="153">
        <v>40.082999999999998</v>
      </c>
    </row>
    <row r="2030" spans="1:10" x14ac:dyDescent="0.25">
      <c r="A2030" s="152" t="s">
        <v>1950</v>
      </c>
      <c r="B2030" s="153">
        <v>49.8771526400281</v>
      </c>
      <c r="C2030" s="153">
        <v>149.02155873765599</v>
      </c>
      <c r="D2030" s="153">
        <v>17.09</v>
      </c>
      <c r="E2030" s="153">
        <v>172.61699999999999</v>
      </c>
      <c r="F2030" s="153">
        <v>270.76</v>
      </c>
      <c r="G2030" s="153">
        <v>280.654</v>
      </c>
      <c r="H2030" s="153">
        <v>236.57900000000001</v>
      </c>
      <c r="I2030" s="153">
        <v>130.428</v>
      </c>
      <c r="J2030" s="153">
        <v>34.271999999999998</v>
      </c>
    </row>
    <row r="2031" spans="1:10" x14ac:dyDescent="0.25">
      <c r="A2031" s="152" t="s">
        <v>1951</v>
      </c>
      <c r="B2031" s="153">
        <v>39.246101831793403</v>
      </c>
      <c r="C2031" s="153">
        <v>132.46955131285401</v>
      </c>
      <c r="D2031" s="153">
        <v>7.7560000000000002</v>
      </c>
      <c r="E2031" s="153">
        <v>76.358999999999995</v>
      </c>
      <c r="F2031" s="153">
        <v>186.75800000000001</v>
      </c>
      <c r="G2031" s="153">
        <v>236.28399999999999</v>
      </c>
      <c r="H2031" s="153">
        <v>198.61099999999999</v>
      </c>
      <c r="I2031" s="153">
        <v>112.465</v>
      </c>
      <c r="J2031" s="153">
        <v>24.766999999999999</v>
      </c>
    </row>
    <row r="2032" spans="1:10" x14ac:dyDescent="0.25">
      <c r="A2032" s="152" t="s">
        <v>1952</v>
      </c>
      <c r="B2032" s="153">
        <v>35.094576122790997</v>
      </c>
      <c r="C2032" s="153">
        <v>124.80250446106299</v>
      </c>
      <c r="D2032" s="153">
        <v>6.76</v>
      </c>
      <c r="E2032" s="153">
        <v>54.789000000000001</v>
      </c>
      <c r="F2032" s="153">
        <v>134.64099999999999</v>
      </c>
      <c r="G2032" s="153">
        <v>190.35900000000001</v>
      </c>
      <c r="H2032" s="153">
        <v>172.45099999999999</v>
      </c>
      <c r="I2032" s="153">
        <v>78.930000000000007</v>
      </c>
      <c r="J2032" s="153">
        <v>12.07</v>
      </c>
    </row>
    <row r="2033" spans="1:10" x14ac:dyDescent="0.25">
      <c r="A2033" s="152" t="s">
        <v>1953</v>
      </c>
      <c r="B2033" s="153">
        <v>32.071701215199901</v>
      </c>
      <c r="C2033" s="153">
        <v>117.066350747063</v>
      </c>
      <c r="D2033" s="153">
        <v>6.6</v>
      </c>
      <c r="E2033" s="153">
        <v>51.843000000000004</v>
      </c>
      <c r="F2033" s="153">
        <v>126.352</v>
      </c>
      <c r="G2033" s="153">
        <v>158.53200000000001</v>
      </c>
      <c r="H2033" s="153">
        <v>135.27199999999999</v>
      </c>
      <c r="I2033" s="153">
        <v>59.603999999999999</v>
      </c>
      <c r="J2033" s="153">
        <v>11.797000000000001</v>
      </c>
    </row>
    <row r="2034" spans="1:10" x14ac:dyDescent="0.25">
      <c r="A2034" s="152" t="s">
        <v>1954</v>
      </c>
      <c r="B2034" s="153">
        <v>28.749085568775499</v>
      </c>
      <c r="C2034" s="153">
        <v>100.69697503369601</v>
      </c>
      <c r="D2034" s="153">
        <v>6.65</v>
      </c>
      <c r="E2034" s="153">
        <v>50.146000000000001</v>
      </c>
      <c r="F2034" s="153">
        <v>122.217</v>
      </c>
      <c r="G2034" s="153">
        <v>153.34299999999999</v>
      </c>
      <c r="H2034" s="153">
        <v>130.58000000000001</v>
      </c>
      <c r="I2034" s="153">
        <v>57.652999999999999</v>
      </c>
      <c r="J2034" s="153">
        <v>11.411</v>
      </c>
    </row>
    <row r="2035" spans="1:10" x14ac:dyDescent="0.25">
      <c r="A2035" s="152" t="s">
        <v>1955</v>
      </c>
      <c r="B2035" s="153">
        <v>28.7540940410369</v>
      </c>
      <c r="C2035" s="153">
        <v>100.69697503369601</v>
      </c>
      <c r="D2035" s="153">
        <v>6.3250000000000002</v>
      </c>
      <c r="E2035" s="153">
        <v>47.695999999999998</v>
      </c>
      <c r="F2035" s="153">
        <v>116.24299999999999</v>
      </c>
      <c r="G2035" s="153">
        <v>145.84899999999999</v>
      </c>
      <c r="H2035" s="153">
        <v>124.19799999999999</v>
      </c>
      <c r="I2035" s="153">
        <v>54.835000000000001</v>
      </c>
      <c r="J2035" s="153">
        <v>10.853999999999999</v>
      </c>
    </row>
    <row r="2036" spans="1:10" x14ac:dyDescent="0.25">
      <c r="A2036" s="152" t="s">
        <v>1956</v>
      </c>
      <c r="B2036" s="153">
        <v>24.734216297324402</v>
      </c>
      <c r="C2036" s="153">
        <v>95.338939296127606</v>
      </c>
      <c r="D2036" s="153">
        <v>6.0469999999999997</v>
      </c>
      <c r="E2036" s="153">
        <v>43.863999999999997</v>
      </c>
      <c r="F2036" s="153">
        <v>106.902</v>
      </c>
      <c r="G2036" s="153">
        <v>133.97900000000001</v>
      </c>
      <c r="H2036" s="153">
        <v>113.083</v>
      </c>
      <c r="I2036" s="153">
        <v>49.457999999999998</v>
      </c>
      <c r="J2036" s="153">
        <v>9.6669999999999998</v>
      </c>
    </row>
    <row r="2037" spans="1:10" x14ac:dyDescent="0.25">
      <c r="A2037" s="152" t="s">
        <v>1957</v>
      </c>
      <c r="B2037" s="153">
        <v>21.817578824149901</v>
      </c>
      <c r="C2037" s="153">
        <v>90.233473453835799</v>
      </c>
      <c r="D2037" s="153">
        <v>5.7370000000000001</v>
      </c>
      <c r="E2037" s="153">
        <v>40.863</v>
      </c>
      <c r="F2037" s="153">
        <v>99.668999999999997</v>
      </c>
      <c r="G2037" s="153">
        <v>124.71599999999999</v>
      </c>
      <c r="H2037" s="153">
        <v>104.184</v>
      </c>
      <c r="I2037" s="153">
        <v>44.966000000000001</v>
      </c>
      <c r="J2037" s="153">
        <v>8.6050000000000004</v>
      </c>
    </row>
    <row r="2038" spans="1:10" x14ac:dyDescent="0.25">
      <c r="A2038" s="152" t="s">
        <v>1958</v>
      </c>
      <c r="B2038" s="153">
        <v>19.283375572428501</v>
      </c>
      <c r="C2038" s="153">
        <v>85.140125487451897</v>
      </c>
      <c r="D2038" s="153">
        <v>5.5270000000000001</v>
      </c>
      <c r="E2038" s="153">
        <v>38.688000000000002</v>
      </c>
      <c r="F2038" s="153">
        <v>94.444000000000003</v>
      </c>
      <c r="G2038" s="153">
        <v>117.94799999999999</v>
      </c>
      <c r="H2038" s="153">
        <v>97.149000000000001</v>
      </c>
      <c r="I2038" s="153">
        <v>41.148000000000003</v>
      </c>
      <c r="J2038" s="153">
        <v>7.6360000000000001</v>
      </c>
    </row>
    <row r="2039" spans="1:10" x14ac:dyDescent="0.25">
      <c r="A2039" s="152" t="s">
        <v>1959</v>
      </c>
      <c r="B2039" s="153">
        <v>16.970467606626499</v>
      </c>
      <c r="C2039" s="153">
        <v>80.281053101048698</v>
      </c>
      <c r="D2039" s="153">
        <v>5.3929999999999998</v>
      </c>
      <c r="E2039" s="153">
        <v>37.121000000000002</v>
      </c>
      <c r="F2039" s="153">
        <v>90.724999999999994</v>
      </c>
      <c r="G2039" s="153">
        <v>113.003</v>
      </c>
      <c r="H2039" s="153">
        <v>91.421999999999997</v>
      </c>
      <c r="I2039" s="153">
        <v>37.781999999999996</v>
      </c>
      <c r="J2039" s="153">
        <v>6.734</v>
      </c>
    </row>
    <row r="2040" spans="1:10" x14ac:dyDescent="0.25">
      <c r="A2040" s="152" t="s">
        <v>1960</v>
      </c>
      <c r="B2040" s="153">
        <v>15.023757240114399</v>
      </c>
      <c r="C2040" s="153">
        <v>75.849044261647194</v>
      </c>
      <c r="D2040" s="153">
        <v>5.3380000000000001</v>
      </c>
      <c r="E2040" s="153">
        <v>36.183</v>
      </c>
      <c r="F2040" s="153">
        <v>88.564999999999998</v>
      </c>
      <c r="G2040" s="153">
        <v>109.958</v>
      </c>
      <c r="H2040" s="153">
        <v>87.040999999999997</v>
      </c>
      <c r="I2040" s="153">
        <v>34.895000000000003</v>
      </c>
      <c r="J2040" s="153">
        <v>5.92</v>
      </c>
    </row>
    <row r="2041" spans="1:10" x14ac:dyDescent="0.25">
      <c r="A2041" s="152" t="s">
        <v>1961</v>
      </c>
      <c r="B2041" s="153">
        <v>13.280078241373401</v>
      </c>
      <c r="C2041" s="153">
        <v>71.135043221204199</v>
      </c>
      <c r="D2041" s="153">
        <v>5.3540000000000001</v>
      </c>
      <c r="E2041" s="153">
        <v>35.758000000000003</v>
      </c>
      <c r="F2041" s="153">
        <v>87.665000000000006</v>
      </c>
      <c r="G2041" s="153">
        <v>108.437</v>
      </c>
      <c r="H2041" s="153">
        <v>83.665000000000006</v>
      </c>
      <c r="I2041" s="153">
        <v>32.348999999999997</v>
      </c>
      <c r="J2041" s="153">
        <v>5.1719999999999997</v>
      </c>
    </row>
    <row r="2042" spans="1:10" x14ac:dyDescent="0.25">
      <c r="A2042" s="152" t="s">
        <v>1962</v>
      </c>
      <c r="B2042" s="153">
        <v>11.8362390264121</v>
      </c>
      <c r="C2042" s="153">
        <v>66.943379628858906</v>
      </c>
      <c r="D2042" s="153">
        <v>5.4409999999999998</v>
      </c>
      <c r="E2042" s="153">
        <v>35.838000000000001</v>
      </c>
      <c r="F2042" s="153">
        <v>88.025000000000006</v>
      </c>
      <c r="G2042" s="153">
        <v>108.413</v>
      </c>
      <c r="H2042" s="153">
        <v>81.218999999999994</v>
      </c>
      <c r="I2042" s="153">
        <v>30.111000000000001</v>
      </c>
      <c r="J2042" s="153">
        <v>4.4930000000000003</v>
      </c>
    </row>
    <row r="2043" spans="1:10" x14ac:dyDescent="0.25">
      <c r="A2043" s="152" t="s">
        <v>1963</v>
      </c>
      <c r="B2043" s="153">
        <v>137.95392587282399</v>
      </c>
      <c r="C2043" s="153">
        <v>156.35900875815801</v>
      </c>
      <c r="D2043" s="153">
        <v>21.17</v>
      </c>
      <c r="E2043" s="153">
        <v>131.59700000000001</v>
      </c>
      <c r="F2043" s="153">
        <v>160.90199999999999</v>
      </c>
      <c r="G2043" s="153">
        <v>121.07599999999999</v>
      </c>
      <c r="H2043" s="153">
        <v>75.64</v>
      </c>
      <c r="I2043" s="153">
        <v>27.279</v>
      </c>
      <c r="J2043" s="153">
        <v>4.3360000000000003</v>
      </c>
    </row>
    <row r="2044" spans="1:10" x14ac:dyDescent="0.25">
      <c r="A2044" s="152" t="s">
        <v>1964</v>
      </c>
      <c r="B2044" s="153">
        <v>77.496845515030401</v>
      </c>
      <c r="C2044" s="153">
        <v>129.10707421192501</v>
      </c>
      <c r="D2044" s="153">
        <v>16.54</v>
      </c>
      <c r="E2044" s="153">
        <v>130.43899999999999</v>
      </c>
      <c r="F2044" s="153">
        <v>159.48699999999999</v>
      </c>
      <c r="G2044" s="153">
        <v>120.01300000000001</v>
      </c>
      <c r="H2044" s="153">
        <v>74.974000000000004</v>
      </c>
      <c r="I2044" s="153">
        <v>27.036000000000001</v>
      </c>
      <c r="J2044" s="153">
        <v>3.5110000000000001</v>
      </c>
    </row>
    <row r="2045" spans="1:10" x14ac:dyDescent="0.25">
      <c r="A2045" s="152" t="s">
        <v>1965</v>
      </c>
      <c r="B2045" s="153">
        <v>48.588487714036603</v>
      </c>
      <c r="C2045" s="153">
        <v>112.931915540579</v>
      </c>
      <c r="D2045" s="153">
        <v>16.34</v>
      </c>
      <c r="E2045" s="153">
        <v>126.428</v>
      </c>
      <c r="F2045" s="153">
        <v>143.71</v>
      </c>
      <c r="G2045" s="153">
        <v>109.947</v>
      </c>
      <c r="H2045" s="153">
        <v>61.164999999999999</v>
      </c>
      <c r="I2045" s="153">
        <v>25.19</v>
      </c>
      <c r="J2045" s="153">
        <v>2.66</v>
      </c>
    </row>
    <row r="2046" spans="1:10" x14ac:dyDescent="0.25">
      <c r="A2046" s="152" t="s">
        <v>1966</v>
      </c>
      <c r="B2046" s="153">
        <v>32.278015522031701</v>
      </c>
      <c r="C2046" s="153">
        <v>105.21307185860699</v>
      </c>
      <c r="D2046" s="153">
        <v>18.814</v>
      </c>
      <c r="E2046" s="153">
        <v>141.34100000000001</v>
      </c>
      <c r="F2046" s="153">
        <v>138.214</v>
      </c>
      <c r="G2046" s="153">
        <v>92.766000000000005</v>
      </c>
      <c r="H2046" s="153">
        <v>50.298000000000002</v>
      </c>
      <c r="I2046" s="153">
        <v>17.210999999999999</v>
      </c>
      <c r="J2046" s="153">
        <v>1.9159999999999999</v>
      </c>
    </row>
    <row r="2047" spans="1:10" x14ac:dyDescent="0.25">
      <c r="A2047" s="152" t="s">
        <v>1967</v>
      </c>
      <c r="B2047" s="153">
        <v>26.744863409867602</v>
      </c>
      <c r="C2047" s="153">
        <v>105.19972716637299</v>
      </c>
      <c r="D2047" s="153">
        <v>23.306000000000001</v>
      </c>
      <c r="E2047" s="153">
        <v>159.65600000000001</v>
      </c>
      <c r="F2047" s="153">
        <v>135.369</v>
      </c>
      <c r="G2047" s="153">
        <v>83.525000000000006</v>
      </c>
      <c r="H2047" s="153">
        <v>43.857999999999997</v>
      </c>
      <c r="I2047" s="153">
        <v>13.596</v>
      </c>
      <c r="J2047" s="153">
        <v>1.29</v>
      </c>
    </row>
    <row r="2048" spans="1:10" x14ac:dyDescent="0.25">
      <c r="A2048" s="152" t="s">
        <v>1968</v>
      </c>
      <c r="B2048" s="153">
        <v>27.108201203314099</v>
      </c>
      <c r="C2048" s="153">
        <v>108.705777501938</v>
      </c>
      <c r="D2048" s="153">
        <v>25.396999999999998</v>
      </c>
      <c r="E2048" s="153">
        <v>155.15</v>
      </c>
      <c r="F2048" s="153">
        <v>124.95</v>
      </c>
      <c r="G2048" s="153">
        <v>69.370999999999995</v>
      </c>
      <c r="H2048" s="153">
        <v>34.722999999999999</v>
      </c>
      <c r="I2048" s="153">
        <v>10.412000000000001</v>
      </c>
      <c r="J2048" s="153">
        <v>0.83699999999999997</v>
      </c>
    </row>
    <row r="2049" spans="1:10" x14ac:dyDescent="0.25">
      <c r="A2049" s="152" t="s">
        <v>1969</v>
      </c>
      <c r="B2049" s="153">
        <v>22.771948966609799</v>
      </c>
      <c r="C2049" s="153">
        <v>112.62048378701201</v>
      </c>
      <c r="D2049" s="153">
        <v>20.544</v>
      </c>
      <c r="E2049" s="153">
        <v>152.62200000000001</v>
      </c>
      <c r="F2049" s="153">
        <v>127.94499999999999</v>
      </c>
      <c r="G2049" s="153">
        <v>66.960999999999999</v>
      </c>
      <c r="H2049" s="153">
        <v>30.303999999999998</v>
      </c>
      <c r="I2049" s="153">
        <v>8.782</v>
      </c>
      <c r="J2049" s="153">
        <v>0.54200000000000004</v>
      </c>
    </row>
    <row r="2050" spans="1:10" x14ac:dyDescent="0.25">
      <c r="A2050" s="152" t="s">
        <v>1970</v>
      </c>
      <c r="B2050" s="153">
        <v>18.5975428115601</v>
      </c>
      <c r="C2050" s="153">
        <v>104.72217656863199</v>
      </c>
      <c r="D2050" s="153">
        <v>30.181999999999999</v>
      </c>
      <c r="E2050" s="153">
        <v>161.804</v>
      </c>
      <c r="F2050" s="153">
        <v>122.95699999999999</v>
      </c>
      <c r="G2050" s="153">
        <v>62.411000000000001</v>
      </c>
      <c r="H2050" s="153">
        <v>26.704999999999998</v>
      </c>
      <c r="I2050" s="153">
        <v>6.6719999999999997</v>
      </c>
      <c r="J2050" s="153">
        <v>0.34899999999999998</v>
      </c>
    </row>
    <row r="2051" spans="1:10" x14ac:dyDescent="0.25">
      <c r="A2051" s="152" t="s">
        <v>1971</v>
      </c>
      <c r="B2051" s="153">
        <v>19.5736766078765</v>
      </c>
      <c r="C2051" s="153">
        <v>119.02338745436001</v>
      </c>
      <c r="D2051" s="153">
        <v>44.877000000000002</v>
      </c>
      <c r="E2051" s="153">
        <v>147.119</v>
      </c>
      <c r="F2051" s="153">
        <v>99.186000000000007</v>
      </c>
      <c r="G2051" s="153">
        <v>48.152000000000001</v>
      </c>
      <c r="H2051" s="153">
        <v>19.344000000000001</v>
      </c>
      <c r="I2051" s="153">
        <v>4.2859999999999996</v>
      </c>
      <c r="J2051" s="153">
        <v>0.23599999999999999</v>
      </c>
    </row>
    <row r="2052" spans="1:10" x14ac:dyDescent="0.25">
      <c r="A2052" s="152" t="s">
        <v>1972</v>
      </c>
      <c r="B2052" s="153">
        <v>13.6586592555935</v>
      </c>
      <c r="C2052" s="153">
        <v>117.050353504509</v>
      </c>
      <c r="D2052" s="153">
        <v>31.774000000000001</v>
      </c>
      <c r="E2052" s="153">
        <v>108.70399999999999</v>
      </c>
      <c r="F2052" s="153">
        <v>87.206000000000003</v>
      </c>
      <c r="G2052" s="153">
        <v>44.726999999999997</v>
      </c>
      <c r="H2052" s="153">
        <v>17.806000000000001</v>
      </c>
      <c r="I2052" s="153">
        <v>3.9119999999999999</v>
      </c>
      <c r="J2052" s="153">
        <v>0.191</v>
      </c>
    </row>
    <row r="2053" spans="1:10" x14ac:dyDescent="0.25">
      <c r="A2053" s="152" t="s">
        <v>1973</v>
      </c>
      <c r="B2053" s="153">
        <v>9.8342615443693902</v>
      </c>
      <c r="C2053" s="153">
        <v>104.80810775854199</v>
      </c>
      <c r="D2053" s="153">
        <v>21.073</v>
      </c>
      <c r="E2053" s="153">
        <v>78.807000000000002</v>
      </c>
      <c r="F2053" s="153">
        <v>85.087999999999994</v>
      </c>
      <c r="G2053" s="153">
        <v>47.301000000000002</v>
      </c>
      <c r="H2053" s="153">
        <v>18.960999999999999</v>
      </c>
      <c r="I2053" s="153">
        <v>4.2279999999999998</v>
      </c>
      <c r="J2053" s="153">
        <v>0.182</v>
      </c>
    </row>
    <row r="2054" spans="1:10" x14ac:dyDescent="0.25">
      <c r="A2054" s="152" t="s">
        <v>1974</v>
      </c>
      <c r="B2054" s="153">
        <v>7.3931614922643201</v>
      </c>
      <c r="C2054" s="153">
        <v>109.56795307465499</v>
      </c>
      <c r="D2054" s="153">
        <v>18.920000000000002</v>
      </c>
      <c r="E2054" s="153">
        <v>62.758000000000003</v>
      </c>
      <c r="F2054" s="153">
        <v>101.678</v>
      </c>
      <c r="G2054" s="153">
        <v>68.643000000000001</v>
      </c>
      <c r="H2054" s="153">
        <v>26.381</v>
      </c>
      <c r="I2054" s="153">
        <v>4.9039999999999999</v>
      </c>
      <c r="J2054" s="153">
        <v>0.19600000000000001</v>
      </c>
    </row>
    <row r="2055" spans="1:10" x14ac:dyDescent="0.25">
      <c r="A2055" s="152" t="s">
        <v>1975</v>
      </c>
      <c r="B2055" s="153">
        <v>4.6966855770289602</v>
      </c>
      <c r="C2055" s="153">
        <v>92.465526959401203</v>
      </c>
      <c r="D2055" s="153">
        <v>14.013999999999999</v>
      </c>
      <c r="E2055" s="153">
        <v>55.433999999999997</v>
      </c>
      <c r="F2055" s="153">
        <v>117.30500000000001</v>
      </c>
      <c r="G2055" s="153">
        <v>86.498999999999995</v>
      </c>
      <c r="H2055" s="153">
        <v>34.11</v>
      </c>
      <c r="I2055" s="153">
        <v>6.4059999999999997</v>
      </c>
      <c r="J2055" s="153">
        <v>0.23200000000000001</v>
      </c>
    </row>
    <row r="2056" spans="1:10" x14ac:dyDescent="0.25">
      <c r="A2056" s="152" t="s">
        <v>1976</v>
      </c>
      <c r="B2056" s="153">
        <v>4.0052439805928799</v>
      </c>
      <c r="C2056" s="153">
        <v>88.600186616426399</v>
      </c>
      <c r="D2056" s="153">
        <v>7.99</v>
      </c>
      <c r="E2056" s="153">
        <v>32.314</v>
      </c>
      <c r="F2056" s="153">
        <v>122.464</v>
      </c>
      <c r="G2056" s="153">
        <v>111.16200000000001</v>
      </c>
      <c r="H2056" s="153">
        <v>44.981999999999999</v>
      </c>
      <c r="I2056" s="153">
        <v>7.4210000000000003</v>
      </c>
      <c r="J2056" s="153">
        <v>0.307</v>
      </c>
    </row>
    <row r="2057" spans="1:10" x14ac:dyDescent="0.25">
      <c r="A2057" s="152" t="s">
        <v>1977</v>
      </c>
      <c r="B2057" s="153">
        <v>3.7536675937012198</v>
      </c>
      <c r="C2057" s="153">
        <v>84.092752553125905</v>
      </c>
      <c r="D2057" s="153">
        <v>6.61</v>
      </c>
      <c r="E2057" s="153">
        <v>27.305</v>
      </c>
      <c r="F2057" s="153">
        <v>123.779</v>
      </c>
      <c r="G2057" s="153">
        <v>120.306</v>
      </c>
      <c r="H2057" s="153">
        <v>49.985999999999997</v>
      </c>
      <c r="I2057" s="153">
        <v>7.9210000000000003</v>
      </c>
      <c r="J2057" s="153">
        <v>0.313</v>
      </c>
    </row>
    <row r="2058" spans="1:10" x14ac:dyDescent="0.25">
      <c r="A2058" s="152" t="s">
        <v>1978</v>
      </c>
      <c r="B2058" s="153">
        <v>3.6220084640110599</v>
      </c>
      <c r="C2058" s="153">
        <v>80.041989752482607</v>
      </c>
      <c r="D2058" s="153">
        <v>5.7949999999999999</v>
      </c>
      <c r="E2058" s="153">
        <v>24.734000000000002</v>
      </c>
      <c r="F2058" s="153">
        <v>123.849</v>
      </c>
      <c r="G2058" s="153">
        <v>126.42700000000001</v>
      </c>
      <c r="H2058" s="153">
        <v>54.215000000000003</v>
      </c>
      <c r="I2058" s="153">
        <v>8.3800000000000008</v>
      </c>
      <c r="J2058" s="153">
        <v>0.32</v>
      </c>
    </row>
    <row r="2059" spans="1:10" x14ac:dyDescent="0.25">
      <c r="A2059" s="152" t="s">
        <v>1979</v>
      </c>
      <c r="B2059" s="153">
        <v>3.5122290362936699</v>
      </c>
      <c r="C2059" s="153">
        <v>76.227226602437497</v>
      </c>
      <c r="D2059" s="153">
        <v>5.4370000000000003</v>
      </c>
      <c r="E2059" s="153">
        <v>24.286000000000001</v>
      </c>
      <c r="F2059" s="153">
        <v>123.876</v>
      </c>
      <c r="G2059" s="153">
        <v>130.82599999999999</v>
      </c>
      <c r="H2059" s="153">
        <v>56.470999999999997</v>
      </c>
      <c r="I2059" s="153">
        <v>8.8680000000000003</v>
      </c>
      <c r="J2059" s="153">
        <v>0.33600000000000002</v>
      </c>
    </row>
    <row r="2060" spans="1:10" x14ac:dyDescent="0.25">
      <c r="A2060" s="152" t="s">
        <v>1980</v>
      </c>
      <c r="B2060" s="153">
        <v>3.38689220771038</v>
      </c>
      <c r="C2060" s="153">
        <v>72.237221572860307</v>
      </c>
      <c r="D2060" s="153">
        <v>5.4139999999999997</v>
      </c>
      <c r="E2060" s="153">
        <v>25.629000000000001</v>
      </c>
      <c r="F2060" s="153">
        <v>122.869</v>
      </c>
      <c r="G2060" s="153">
        <v>132.86600000000001</v>
      </c>
      <c r="H2060" s="153">
        <v>58.652999999999999</v>
      </c>
      <c r="I2060" s="153">
        <v>9.23</v>
      </c>
      <c r="J2060" s="153">
        <v>0.35899999999999999</v>
      </c>
    </row>
    <row r="2061" spans="1:10" x14ac:dyDescent="0.25">
      <c r="A2061" s="152" t="s">
        <v>1981</v>
      </c>
      <c r="B2061" s="153">
        <v>3.3020617529029299</v>
      </c>
      <c r="C2061" s="153">
        <v>68.714721298801194</v>
      </c>
      <c r="D2061" s="153">
        <v>5.4870000000000001</v>
      </c>
      <c r="E2061" s="153">
        <v>25.966999999999999</v>
      </c>
      <c r="F2061" s="153">
        <v>123.541</v>
      </c>
      <c r="G2061" s="153">
        <v>134.619</v>
      </c>
      <c r="H2061" s="153">
        <v>59.427999999999997</v>
      </c>
      <c r="I2061" s="153">
        <v>9.452</v>
      </c>
      <c r="J2061" s="153">
        <v>0.36599999999999999</v>
      </c>
    </row>
    <row r="2062" spans="1:10" x14ac:dyDescent="0.25">
      <c r="A2062" s="152" t="s">
        <v>1982</v>
      </c>
      <c r="B2062" s="153">
        <v>3.2051155319223801</v>
      </c>
      <c r="C2062" s="153">
        <v>65.070867331739805</v>
      </c>
      <c r="D2062" s="153">
        <v>5.5309999999999997</v>
      </c>
      <c r="E2062" s="153">
        <v>26.172999999999998</v>
      </c>
      <c r="F2062" s="153">
        <v>124.529</v>
      </c>
      <c r="G2062" s="153">
        <v>135.691</v>
      </c>
      <c r="H2062" s="153">
        <v>59.901000000000003</v>
      </c>
      <c r="I2062" s="153">
        <v>9.766</v>
      </c>
      <c r="J2062" s="153">
        <v>0.36899999999999999</v>
      </c>
    </row>
    <row r="2063" spans="1:10" x14ac:dyDescent="0.25">
      <c r="A2063" s="152" t="s">
        <v>1983</v>
      </c>
      <c r="B2063" s="153">
        <v>55.024650480875998</v>
      </c>
      <c r="C2063" s="153">
        <v>151.45028707432999</v>
      </c>
      <c r="D2063" s="153">
        <v>22.056999999999999</v>
      </c>
      <c r="E2063" s="153">
        <v>128.524</v>
      </c>
      <c r="F2063" s="153">
        <v>128.22200000000001</v>
      </c>
      <c r="G2063" s="153">
        <v>75.941000000000003</v>
      </c>
      <c r="H2063" s="153">
        <v>31.059000000000001</v>
      </c>
      <c r="I2063" s="153">
        <v>9.468</v>
      </c>
      <c r="J2063" s="153">
        <v>0.72899999999999998</v>
      </c>
    </row>
    <row r="2064" spans="1:10" x14ac:dyDescent="0.25">
      <c r="A2064" s="152" t="s">
        <v>1984</v>
      </c>
      <c r="B2064" s="153">
        <v>46.048368635932398</v>
      </c>
      <c r="C2064" s="153">
        <v>132.12918647632699</v>
      </c>
      <c r="D2064" s="153">
        <v>24.841999999999999</v>
      </c>
      <c r="E2064" s="153">
        <v>144.751</v>
      </c>
      <c r="F2064" s="153">
        <v>144.41200000000001</v>
      </c>
      <c r="G2064" s="153">
        <v>85.53</v>
      </c>
      <c r="H2064" s="153">
        <v>34.979999999999997</v>
      </c>
      <c r="I2064" s="153">
        <v>10.664</v>
      </c>
      <c r="J2064" s="153">
        <v>0.82099999999999995</v>
      </c>
    </row>
    <row r="2065" spans="1:10" x14ac:dyDescent="0.25">
      <c r="A2065" s="152" t="s">
        <v>1985</v>
      </c>
      <c r="B2065" s="153">
        <v>35.083829699147003</v>
      </c>
      <c r="C2065" s="153">
        <v>117.56379358656901</v>
      </c>
      <c r="D2065" s="153">
        <v>26.681000000000001</v>
      </c>
      <c r="E2065" s="153">
        <v>155.46100000000001</v>
      </c>
      <c r="F2065" s="153">
        <v>155.09700000000001</v>
      </c>
      <c r="G2065" s="153">
        <v>91.858000000000004</v>
      </c>
      <c r="H2065" s="153">
        <v>37.569000000000003</v>
      </c>
      <c r="I2065" s="153">
        <v>11.452999999999999</v>
      </c>
      <c r="J2065" s="153">
        <v>0.88100000000000001</v>
      </c>
    </row>
    <row r="2066" spans="1:10" x14ac:dyDescent="0.25">
      <c r="A2066" s="152" t="s">
        <v>1986</v>
      </c>
      <c r="B2066" s="153">
        <v>24.7199876054373</v>
      </c>
      <c r="C2066" s="153">
        <v>115.213203974053</v>
      </c>
      <c r="D2066" s="153">
        <v>28.521999999999998</v>
      </c>
      <c r="E2066" s="153">
        <v>148.97300000000001</v>
      </c>
      <c r="F2066" s="153">
        <v>139.76599999999999</v>
      </c>
      <c r="G2066" s="153">
        <v>77.671999999999997</v>
      </c>
      <c r="H2066" s="153">
        <v>33.375</v>
      </c>
      <c r="I2066" s="153">
        <v>9.4779999999999998</v>
      </c>
      <c r="J2066" s="153">
        <v>0.61399999999999999</v>
      </c>
    </row>
    <row r="2067" spans="1:10" x14ac:dyDescent="0.25">
      <c r="A2067" s="152" t="s">
        <v>1987</v>
      </c>
      <c r="B2067" s="153">
        <v>21.747001250612701</v>
      </c>
      <c r="C2067" s="153">
        <v>118.710614336408</v>
      </c>
      <c r="D2067" s="153">
        <v>27.117999999999999</v>
      </c>
      <c r="E2067" s="153">
        <v>111.92700000000001</v>
      </c>
      <c r="F2067" s="153">
        <v>113.125</v>
      </c>
      <c r="G2067" s="153">
        <v>58.069000000000003</v>
      </c>
      <c r="H2067" s="153">
        <v>27.010999999999999</v>
      </c>
      <c r="I2067" s="153">
        <v>6.726</v>
      </c>
      <c r="J2067" s="153">
        <v>0.42399999999999999</v>
      </c>
    </row>
    <row r="2068" spans="1:10" x14ac:dyDescent="0.25">
      <c r="A2068" s="152" t="s">
        <v>1988</v>
      </c>
      <c r="B2068" s="153">
        <v>16.189275479747</v>
      </c>
      <c r="C2068" s="153">
        <v>102.405585147366</v>
      </c>
      <c r="D2068" s="153">
        <v>19.306000000000001</v>
      </c>
      <c r="E2068" s="153">
        <v>90.972999999999999</v>
      </c>
      <c r="F2068" s="153">
        <v>107.946</v>
      </c>
      <c r="G2068" s="153">
        <v>55.151000000000003</v>
      </c>
      <c r="H2068" s="153">
        <v>19.565000000000001</v>
      </c>
      <c r="I2068" s="153">
        <v>3.9529999999999998</v>
      </c>
      <c r="J2068" s="153">
        <v>0.30599999999999999</v>
      </c>
    </row>
    <row r="2069" spans="1:10" x14ac:dyDescent="0.25">
      <c r="A2069" s="152" t="s">
        <v>1989</v>
      </c>
      <c r="B2069" s="153">
        <v>14.341721194899399</v>
      </c>
      <c r="C2069" s="153">
        <v>96.497134540446197</v>
      </c>
      <c r="D2069" s="153">
        <v>14.073</v>
      </c>
      <c r="E2069" s="153">
        <v>80.900000000000006</v>
      </c>
      <c r="F2069" s="153">
        <v>110.742</v>
      </c>
      <c r="G2069" s="153">
        <v>64.846999999999994</v>
      </c>
      <c r="H2069" s="153">
        <v>18.795999999999999</v>
      </c>
      <c r="I2069" s="153">
        <v>3.4279999999999999</v>
      </c>
      <c r="J2069" s="153">
        <v>0.214</v>
      </c>
    </row>
    <row r="2070" spans="1:10" x14ac:dyDescent="0.25">
      <c r="A2070" s="152" t="s">
        <v>1990</v>
      </c>
      <c r="B2070" s="153">
        <v>10.5658033907901</v>
      </c>
      <c r="C2070" s="153">
        <v>82.593588449438599</v>
      </c>
      <c r="D2070" s="153">
        <v>11.398999999999999</v>
      </c>
      <c r="E2070" s="153">
        <v>69.191999999999993</v>
      </c>
      <c r="F2070" s="153">
        <v>112.968</v>
      </c>
      <c r="G2070" s="153">
        <v>73.305999999999997</v>
      </c>
      <c r="H2070" s="153">
        <v>23.448</v>
      </c>
      <c r="I2070" s="153">
        <v>3.3460000000000001</v>
      </c>
      <c r="J2070" s="153">
        <v>0.14099999999999999</v>
      </c>
    </row>
    <row r="2071" spans="1:10" x14ac:dyDescent="0.25">
      <c r="A2071" s="152" t="s">
        <v>1991</v>
      </c>
      <c r="B2071" s="153">
        <v>8.7845832762618592</v>
      </c>
      <c r="C2071" s="153">
        <v>79.691878903036198</v>
      </c>
      <c r="D2071" s="153">
        <v>12.522</v>
      </c>
      <c r="E2071" s="153">
        <v>70.849999999999994</v>
      </c>
      <c r="F2071" s="153">
        <v>124.754</v>
      </c>
      <c r="G2071" s="153">
        <v>90.16</v>
      </c>
      <c r="H2071" s="153">
        <v>30.01</v>
      </c>
      <c r="I2071" s="153">
        <v>4.1840000000000002</v>
      </c>
      <c r="J2071" s="153">
        <v>0.12</v>
      </c>
    </row>
    <row r="2072" spans="1:10" x14ac:dyDescent="0.25">
      <c r="A2072" s="152" t="s">
        <v>1992</v>
      </c>
      <c r="B2072" s="153">
        <v>6.1972744172665903</v>
      </c>
      <c r="C2072" s="153">
        <v>70.896846520397105</v>
      </c>
      <c r="D2072" s="153">
        <v>10.159000000000001</v>
      </c>
      <c r="E2072" s="153">
        <v>65.545000000000002</v>
      </c>
      <c r="F2072" s="153">
        <v>120.998</v>
      </c>
      <c r="G2072" s="153">
        <v>102.315</v>
      </c>
      <c r="H2072" s="153">
        <v>39.143000000000001</v>
      </c>
      <c r="I2072" s="153">
        <v>5.9379999999999997</v>
      </c>
      <c r="J2072" s="153">
        <v>0.16200000000000001</v>
      </c>
    </row>
    <row r="2073" spans="1:10" x14ac:dyDescent="0.25">
      <c r="A2073" s="152" t="s">
        <v>1993</v>
      </c>
      <c r="B2073" s="153">
        <v>6.0778360368153299</v>
      </c>
      <c r="C2073" s="153">
        <v>64.324975954688099</v>
      </c>
      <c r="D2073" s="153">
        <v>11.701000000000001</v>
      </c>
      <c r="E2073" s="153">
        <v>58.707000000000001</v>
      </c>
      <c r="F2073" s="153">
        <v>106.754</v>
      </c>
      <c r="G2073" s="153">
        <v>101.93300000000001</v>
      </c>
      <c r="H2073" s="153">
        <v>43.851999999999997</v>
      </c>
      <c r="I2073" s="153">
        <v>7.5720000000000001</v>
      </c>
      <c r="J2073" s="153">
        <v>0.28100000000000003</v>
      </c>
    </row>
    <row r="2074" spans="1:10" x14ac:dyDescent="0.25">
      <c r="A2074" s="152" t="s">
        <v>1994</v>
      </c>
      <c r="B2074" s="153">
        <v>3.3371509115228699</v>
      </c>
      <c r="C2074" s="153">
        <v>58.594526470550697</v>
      </c>
      <c r="D2074" s="153">
        <v>9.6259999999999994</v>
      </c>
      <c r="E2074" s="153">
        <v>47.84</v>
      </c>
      <c r="F2074" s="153">
        <v>96.697999999999993</v>
      </c>
      <c r="G2074" s="153">
        <v>107.36799999999999</v>
      </c>
      <c r="H2074" s="153">
        <v>52.378</v>
      </c>
      <c r="I2074" s="153">
        <v>9.7789999999999999</v>
      </c>
      <c r="J2074" s="153">
        <v>0.43099999999999999</v>
      </c>
    </row>
    <row r="2075" spans="1:10" x14ac:dyDescent="0.25">
      <c r="A2075" s="152" t="s">
        <v>1995</v>
      </c>
      <c r="B2075" s="153">
        <v>2.0331194141670599</v>
      </c>
      <c r="C2075" s="153">
        <v>48.668311389206998</v>
      </c>
      <c r="D2075" s="153">
        <v>6.992</v>
      </c>
      <c r="E2075" s="153">
        <v>41.322000000000003</v>
      </c>
      <c r="F2075" s="153">
        <v>84.311000000000007</v>
      </c>
      <c r="G2075" s="153">
        <v>110.294</v>
      </c>
      <c r="H2075" s="153">
        <v>57.286999999999999</v>
      </c>
      <c r="I2075" s="153">
        <v>12.367000000000001</v>
      </c>
      <c r="J2075" s="153">
        <v>0.82699999999999996</v>
      </c>
    </row>
    <row r="2076" spans="1:10" x14ac:dyDescent="0.25">
      <c r="A2076" s="152" t="s">
        <v>1996</v>
      </c>
      <c r="B2076" s="153">
        <v>1.76073802753696</v>
      </c>
      <c r="C2076" s="153">
        <v>44.8186042328783</v>
      </c>
      <c r="D2076" s="153">
        <v>4.8860000000000001</v>
      </c>
      <c r="E2076" s="153">
        <v>32.54</v>
      </c>
      <c r="F2076" s="153">
        <v>73.435000000000002</v>
      </c>
      <c r="G2076" s="153">
        <v>120.762</v>
      </c>
      <c r="H2076" s="153">
        <v>71.037000000000006</v>
      </c>
      <c r="I2076" s="153">
        <v>18.030999999999999</v>
      </c>
      <c r="J2076" s="153">
        <v>1.589</v>
      </c>
    </row>
    <row r="2077" spans="1:10" x14ac:dyDescent="0.25">
      <c r="A2077" s="152" t="s">
        <v>1997</v>
      </c>
      <c r="B2077" s="153">
        <v>1.58088324392303</v>
      </c>
      <c r="C2077" s="153">
        <v>41.280893793027197</v>
      </c>
      <c r="D2077" s="153">
        <v>4.5039999999999996</v>
      </c>
      <c r="E2077" s="153">
        <v>30.905999999999999</v>
      </c>
      <c r="F2077" s="153">
        <v>72.602999999999994</v>
      </c>
      <c r="G2077" s="153">
        <v>124.98099999999999</v>
      </c>
      <c r="H2077" s="153">
        <v>75.054000000000002</v>
      </c>
      <c r="I2077" s="153">
        <v>19.597000000000001</v>
      </c>
      <c r="J2077" s="153">
        <v>1.8149999999999999</v>
      </c>
    </row>
    <row r="2078" spans="1:10" x14ac:dyDescent="0.25">
      <c r="A2078" s="152" t="s">
        <v>1998</v>
      </c>
      <c r="B2078" s="153">
        <v>1.4425529150493599</v>
      </c>
      <c r="C2078" s="153">
        <v>37.933317377172202</v>
      </c>
      <c r="D2078" s="153">
        <v>4.41</v>
      </c>
      <c r="E2078" s="153">
        <v>30.625</v>
      </c>
      <c r="F2078" s="153">
        <v>74.38</v>
      </c>
      <c r="G2078" s="153">
        <v>127.96299999999999</v>
      </c>
      <c r="H2078" s="153">
        <v>76.375</v>
      </c>
      <c r="I2078" s="153">
        <v>19.795999999999999</v>
      </c>
      <c r="J2078" s="153">
        <v>1.8109999999999999</v>
      </c>
    </row>
    <row r="2079" spans="1:10" x14ac:dyDescent="0.25">
      <c r="A2079" s="152" t="s">
        <v>1999</v>
      </c>
      <c r="B2079" s="153">
        <v>1.32487966859496</v>
      </c>
      <c r="C2079" s="153">
        <v>34.849839405577697</v>
      </c>
      <c r="D2079" s="153">
        <v>4.476</v>
      </c>
      <c r="E2079" s="153">
        <v>31.085999999999999</v>
      </c>
      <c r="F2079" s="153">
        <v>75.497</v>
      </c>
      <c r="G2079" s="153">
        <v>129.886</v>
      </c>
      <c r="H2079" s="153">
        <v>77.522999999999996</v>
      </c>
      <c r="I2079" s="153">
        <v>20.094000000000001</v>
      </c>
      <c r="J2079" s="153">
        <v>1.8380000000000001</v>
      </c>
    </row>
    <row r="2080" spans="1:10" x14ac:dyDescent="0.25">
      <c r="A2080" s="152" t="s">
        <v>2000</v>
      </c>
      <c r="B2080" s="153">
        <v>1.22388724926237</v>
      </c>
      <c r="C2080" s="153">
        <v>32.001726892009103</v>
      </c>
      <c r="D2080" s="153">
        <v>4.53</v>
      </c>
      <c r="E2080" s="153">
        <v>31.457999999999998</v>
      </c>
      <c r="F2080" s="153">
        <v>76.402000000000001</v>
      </c>
      <c r="G2080" s="153">
        <v>131.44300000000001</v>
      </c>
      <c r="H2080" s="153">
        <v>78.451999999999998</v>
      </c>
      <c r="I2080" s="153">
        <v>20.335000000000001</v>
      </c>
      <c r="J2080" s="153">
        <v>1.86</v>
      </c>
    </row>
    <row r="2081" spans="1:10" x14ac:dyDescent="0.25">
      <c r="A2081" s="152" t="s">
        <v>2001</v>
      </c>
      <c r="B2081" s="153">
        <v>1.1261352787576</v>
      </c>
      <c r="C2081" s="153">
        <v>29.212166257321702</v>
      </c>
      <c r="D2081" s="153">
        <v>4.5750000000000002</v>
      </c>
      <c r="E2081" s="153">
        <v>31.774000000000001</v>
      </c>
      <c r="F2081" s="153">
        <v>77.17</v>
      </c>
      <c r="G2081" s="153">
        <v>132.76300000000001</v>
      </c>
      <c r="H2081" s="153">
        <v>79.239999999999995</v>
      </c>
      <c r="I2081" s="153">
        <v>20.539000000000001</v>
      </c>
      <c r="J2081" s="153">
        <v>1.879</v>
      </c>
    </row>
    <row r="2082" spans="1:10" x14ac:dyDescent="0.25">
      <c r="A2082" s="152" t="s">
        <v>2002</v>
      </c>
      <c r="B2082" s="153">
        <v>1.0475077211780099</v>
      </c>
      <c r="C2082" s="153">
        <v>26.729698475359399</v>
      </c>
      <c r="D2082" s="153">
        <v>4.6139999999999999</v>
      </c>
      <c r="E2082" s="153">
        <v>32.037999999999997</v>
      </c>
      <c r="F2082" s="153">
        <v>77.813000000000002</v>
      </c>
      <c r="G2082" s="153">
        <v>133.87</v>
      </c>
      <c r="H2082" s="153">
        <v>79.900000000000006</v>
      </c>
      <c r="I2082" s="153">
        <v>20.71</v>
      </c>
      <c r="J2082" s="153">
        <v>1.895</v>
      </c>
    </row>
    <row r="2083" spans="1:10" x14ac:dyDescent="0.25">
      <c r="A2083" s="152" t="s">
        <v>2003</v>
      </c>
      <c r="B2083" s="153">
        <v>294.57414684410998</v>
      </c>
      <c r="C2083" s="153">
        <v>473.56837724647698</v>
      </c>
      <c r="D2083" s="153">
        <v>155.49</v>
      </c>
      <c r="E2083" s="153">
        <v>330.83600000000001</v>
      </c>
      <c r="F2083" s="153">
        <v>316.38200000000001</v>
      </c>
      <c r="G2083" s="153">
        <v>313.17</v>
      </c>
      <c r="H2083" s="153">
        <v>201.77199999999999</v>
      </c>
      <c r="I2083" s="153">
        <v>107.018</v>
      </c>
      <c r="J2083" s="153">
        <v>35.332000000000001</v>
      </c>
    </row>
    <row r="2084" spans="1:10" x14ac:dyDescent="0.25">
      <c r="A2084" s="152" t="s">
        <v>2004</v>
      </c>
      <c r="B2084" s="153">
        <v>270.76749612159398</v>
      </c>
      <c r="C2084" s="153">
        <v>450.05188681864797</v>
      </c>
      <c r="D2084" s="153">
        <v>155.49</v>
      </c>
      <c r="E2084" s="153">
        <v>330.83600000000001</v>
      </c>
      <c r="F2084" s="153">
        <v>316.38200000000001</v>
      </c>
      <c r="G2084" s="153">
        <v>313.17</v>
      </c>
      <c r="H2084" s="153">
        <v>201.77199999999999</v>
      </c>
      <c r="I2084" s="153">
        <v>107.018</v>
      </c>
      <c r="J2084" s="153">
        <v>35.332000000000001</v>
      </c>
    </row>
    <row r="2085" spans="1:10" x14ac:dyDescent="0.25">
      <c r="A2085" s="152" t="s">
        <v>2005</v>
      </c>
      <c r="B2085" s="153">
        <v>249.55895956856</v>
      </c>
      <c r="C2085" s="153">
        <v>425.19266510158099</v>
      </c>
      <c r="D2085" s="153">
        <v>155.49</v>
      </c>
      <c r="E2085" s="153">
        <v>330.83600000000001</v>
      </c>
      <c r="F2085" s="153">
        <v>316.38200000000001</v>
      </c>
      <c r="G2085" s="153">
        <v>313.17</v>
      </c>
      <c r="H2085" s="153">
        <v>201.77199999999999</v>
      </c>
      <c r="I2085" s="153">
        <v>107.018</v>
      </c>
      <c r="J2085" s="153">
        <v>35.332000000000001</v>
      </c>
    </row>
    <row r="2086" spans="1:10" x14ac:dyDescent="0.25">
      <c r="A2086" s="152" t="s">
        <v>2006</v>
      </c>
      <c r="B2086" s="153">
        <v>229.456203887963</v>
      </c>
      <c r="C2086" s="153">
        <v>401.56110446363198</v>
      </c>
      <c r="D2086" s="153">
        <v>158.994</v>
      </c>
      <c r="E2086" s="153">
        <v>328.20800000000003</v>
      </c>
      <c r="F2086" s="153">
        <v>317.55</v>
      </c>
      <c r="G2086" s="153">
        <v>308.79000000000002</v>
      </c>
      <c r="H2086" s="153">
        <v>203.816</v>
      </c>
      <c r="I2086" s="153">
        <v>107.748</v>
      </c>
      <c r="J2086" s="153">
        <v>34.893999999999998</v>
      </c>
    </row>
    <row r="2087" spans="1:10" x14ac:dyDescent="0.25">
      <c r="A2087" s="152" t="s">
        <v>2007</v>
      </c>
      <c r="B2087" s="153">
        <v>210.17723279547599</v>
      </c>
      <c r="C2087" s="153">
        <v>377.13527724634997</v>
      </c>
      <c r="D2087" s="153">
        <v>162.93600000000001</v>
      </c>
      <c r="E2087" s="153">
        <v>325.43400000000003</v>
      </c>
      <c r="F2087" s="153">
        <v>318.86399999999998</v>
      </c>
      <c r="G2087" s="153">
        <v>303.82600000000002</v>
      </c>
      <c r="H2087" s="153">
        <v>206.006</v>
      </c>
      <c r="I2087" s="153">
        <v>108.47799999999999</v>
      </c>
      <c r="J2087" s="153">
        <v>34.456000000000003</v>
      </c>
    </row>
    <row r="2088" spans="1:10" x14ac:dyDescent="0.25">
      <c r="A2088" s="152" t="s">
        <v>2008</v>
      </c>
      <c r="B2088" s="153">
        <v>193.487034369345</v>
      </c>
      <c r="C2088" s="153">
        <v>344.81328185534102</v>
      </c>
      <c r="D2088" s="153">
        <v>160.02000000000001</v>
      </c>
      <c r="E2088" s="153">
        <v>309.26</v>
      </c>
      <c r="F2088" s="153">
        <v>306.74</v>
      </c>
      <c r="G2088" s="153">
        <v>286.72000000000003</v>
      </c>
      <c r="H2088" s="153">
        <v>199.78</v>
      </c>
      <c r="I2088" s="153">
        <v>104.86</v>
      </c>
      <c r="J2088" s="153">
        <v>32.619999999999997</v>
      </c>
    </row>
    <row r="2089" spans="1:10" x14ac:dyDescent="0.25">
      <c r="A2089" s="152" t="s">
        <v>2009</v>
      </c>
      <c r="B2089" s="153">
        <v>172.509401857299</v>
      </c>
      <c r="C2089" s="153">
        <v>334.13484415904901</v>
      </c>
      <c r="D2089" s="153">
        <v>142.61799999999999</v>
      </c>
      <c r="E2089" s="153">
        <v>267.18</v>
      </c>
      <c r="F2089" s="153">
        <v>268.52199999999999</v>
      </c>
      <c r="G2089" s="153">
        <v>245.83</v>
      </c>
      <c r="H2089" s="153">
        <v>175.92400000000001</v>
      </c>
      <c r="I2089" s="153">
        <v>91.988</v>
      </c>
      <c r="J2089" s="153">
        <v>27.937999999999999</v>
      </c>
    </row>
    <row r="2090" spans="1:10" x14ac:dyDescent="0.25">
      <c r="A2090" s="152" t="s">
        <v>2010</v>
      </c>
      <c r="B2090" s="153">
        <v>170.495713885101</v>
      </c>
      <c r="C2090" s="153">
        <v>331.36086706129601</v>
      </c>
      <c r="D2090" s="153">
        <v>150.696</v>
      </c>
      <c r="E2090" s="153">
        <v>273.42</v>
      </c>
      <c r="F2090" s="153">
        <v>278.45999999999998</v>
      </c>
      <c r="G2090" s="153">
        <v>249.60599999999999</v>
      </c>
      <c r="H2090" s="153">
        <v>183.58199999999999</v>
      </c>
      <c r="I2090" s="153">
        <v>95.76</v>
      </c>
      <c r="J2090" s="153">
        <v>28.475999999999999</v>
      </c>
    </row>
    <row r="2091" spans="1:10" x14ac:dyDescent="0.25">
      <c r="A2091" s="152" t="s">
        <v>2011</v>
      </c>
      <c r="B2091" s="153">
        <v>152.33890389294501</v>
      </c>
      <c r="C2091" s="153">
        <v>299.94571475768299</v>
      </c>
      <c r="D2091" s="153">
        <v>150.16</v>
      </c>
      <c r="E2091" s="153">
        <v>264.10000000000002</v>
      </c>
      <c r="F2091" s="153">
        <v>272.32600000000002</v>
      </c>
      <c r="G2091" s="153">
        <v>239.17500000000001</v>
      </c>
      <c r="H2091" s="153">
        <v>180.732</v>
      </c>
      <c r="I2091" s="153">
        <v>93.927000000000007</v>
      </c>
      <c r="J2091" s="153">
        <v>27.38</v>
      </c>
    </row>
    <row r="2092" spans="1:10" x14ac:dyDescent="0.25">
      <c r="A2092" s="152" t="s">
        <v>2012</v>
      </c>
      <c r="B2092" s="153">
        <v>117.18266242202</v>
      </c>
      <c r="C2092" s="153">
        <v>278.31311776242001</v>
      </c>
      <c r="D2092" s="153">
        <v>155.119</v>
      </c>
      <c r="E2092" s="153">
        <v>263.13299999999998</v>
      </c>
      <c r="F2092" s="153">
        <v>256.52</v>
      </c>
      <c r="G2092" s="153">
        <v>216.262</v>
      </c>
      <c r="H2092" s="153">
        <v>161.38300000000001</v>
      </c>
      <c r="I2092" s="153">
        <v>84.811000000000007</v>
      </c>
      <c r="J2092" s="153">
        <v>22.972000000000001</v>
      </c>
    </row>
    <row r="2093" spans="1:10" x14ac:dyDescent="0.25">
      <c r="A2093" s="152" t="s">
        <v>2013</v>
      </c>
      <c r="B2093" s="153">
        <v>86.837327348362706</v>
      </c>
      <c r="C2093" s="153">
        <v>251.18441521706899</v>
      </c>
      <c r="D2093" s="153">
        <v>149.47300000000001</v>
      </c>
      <c r="E2093" s="153">
        <v>250.59899999999999</v>
      </c>
      <c r="F2093" s="153">
        <v>236.45500000000001</v>
      </c>
      <c r="G2093" s="153">
        <v>190.32400000000001</v>
      </c>
      <c r="H2093" s="153">
        <v>138.07300000000001</v>
      </c>
      <c r="I2093" s="153">
        <v>72.414000000000001</v>
      </c>
      <c r="J2093" s="153">
        <v>18.262</v>
      </c>
    </row>
    <row r="2094" spans="1:10" x14ac:dyDescent="0.25">
      <c r="A2094" s="152" t="s">
        <v>2014</v>
      </c>
      <c r="B2094" s="153">
        <v>67.423092165549605</v>
      </c>
      <c r="C2094" s="153">
        <v>234.15100217614301</v>
      </c>
      <c r="D2094" s="153">
        <v>134.274</v>
      </c>
      <c r="E2094" s="153">
        <v>233.965</v>
      </c>
      <c r="F2094" s="153">
        <v>227.39699999999999</v>
      </c>
      <c r="G2094" s="153">
        <v>174.749</v>
      </c>
      <c r="H2094" s="153">
        <v>120.267</v>
      </c>
      <c r="I2094" s="153">
        <v>60.472000000000001</v>
      </c>
      <c r="J2094" s="153">
        <v>14.875999999999999</v>
      </c>
    </row>
    <row r="2095" spans="1:10" x14ac:dyDescent="0.25">
      <c r="A2095" s="152" t="s">
        <v>2015</v>
      </c>
      <c r="B2095" s="153">
        <v>54.510528323851297</v>
      </c>
      <c r="C2095" s="153">
        <v>207.77089171892999</v>
      </c>
      <c r="D2095" s="153">
        <v>122.842</v>
      </c>
      <c r="E2095" s="153">
        <v>222.358</v>
      </c>
      <c r="F2095" s="153">
        <v>222.268</v>
      </c>
      <c r="G2095" s="153">
        <v>163.459</v>
      </c>
      <c r="H2095" s="153">
        <v>106.541</v>
      </c>
      <c r="I2095" s="153">
        <v>50.973999999999997</v>
      </c>
      <c r="J2095" s="153">
        <v>12.157999999999999</v>
      </c>
    </row>
    <row r="2096" spans="1:10" x14ac:dyDescent="0.25">
      <c r="A2096" s="152" t="s">
        <v>2016</v>
      </c>
      <c r="B2096" s="153">
        <v>44.286782664941697</v>
      </c>
      <c r="C2096" s="153">
        <v>184.73079971394299</v>
      </c>
      <c r="D2096" s="153">
        <v>109.47199999999999</v>
      </c>
      <c r="E2096" s="153">
        <v>213.89500000000001</v>
      </c>
      <c r="F2096" s="153">
        <v>226.02199999999999</v>
      </c>
      <c r="G2096" s="153">
        <v>153.608</v>
      </c>
      <c r="H2096" s="153">
        <v>90.323999999999998</v>
      </c>
      <c r="I2096" s="153">
        <v>39.448</v>
      </c>
      <c r="J2096" s="153">
        <v>8.8710000000000004</v>
      </c>
    </row>
    <row r="2097" spans="1:10" x14ac:dyDescent="0.25">
      <c r="A2097" s="152" t="s">
        <v>2017</v>
      </c>
      <c r="B2097" s="153">
        <v>34.892900443702203</v>
      </c>
      <c r="C2097" s="153">
        <v>163.263720971993</v>
      </c>
      <c r="D2097" s="153">
        <v>99.695999999999998</v>
      </c>
      <c r="E2097" s="153">
        <v>202.38300000000001</v>
      </c>
      <c r="F2097" s="153">
        <v>219.767</v>
      </c>
      <c r="G2097" s="153">
        <v>144.63499999999999</v>
      </c>
      <c r="H2097" s="153">
        <v>81.081000000000003</v>
      </c>
      <c r="I2097" s="153">
        <v>33.863</v>
      </c>
      <c r="J2097" s="153">
        <v>7.375</v>
      </c>
    </row>
    <row r="2098" spans="1:10" x14ac:dyDescent="0.25">
      <c r="A2098" s="152" t="s">
        <v>2018</v>
      </c>
      <c r="B2098" s="153">
        <v>27.9475233752169</v>
      </c>
      <c r="C2098" s="153">
        <v>144.967984841609</v>
      </c>
      <c r="D2098" s="153">
        <v>90.903999999999996</v>
      </c>
      <c r="E2098" s="153">
        <v>191.75</v>
      </c>
      <c r="F2098" s="153">
        <v>213.89699999999999</v>
      </c>
      <c r="G2098" s="153">
        <v>136.97999999999999</v>
      </c>
      <c r="H2098" s="153">
        <v>73.397999999999996</v>
      </c>
      <c r="I2098" s="153">
        <v>29.334</v>
      </c>
      <c r="J2098" s="153">
        <v>6.1769999999999996</v>
      </c>
    </row>
    <row r="2099" spans="1:10" x14ac:dyDescent="0.25">
      <c r="A2099" s="152" t="s">
        <v>2019</v>
      </c>
      <c r="B2099" s="153">
        <v>22.580541225747901</v>
      </c>
      <c r="C2099" s="153">
        <v>128.99733072241401</v>
      </c>
      <c r="D2099" s="153">
        <v>83.042000000000002</v>
      </c>
      <c r="E2099" s="153">
        <v>182.02799999999999</v>
      </c>
      <c r="F2099" s="153">
        <v>208.518</v>
      </c>
      <c r="G2099" s="153">
        <v>130.566</v>
      </c>
      <c r="H2099" s="153">
        <v>67.055999999999997</v>
      </c>
      <c r="I2099" s="153">
        <v>25.654</v>
      </c>
      <c r="J2099" s="153">
        <v>5.2160000000000002</v>
      </c>
    </row>
    <row r="2100" spans="1:10" x14ac:dyDescent="0.25">
      <c r="A2100" s="152" t="s">
        <v>2020</v>
      </c>
      <c r="B2100" s="153">
        <v>18.669644024890601</v>
      </c>
      <c r="C2100" s="153">
        <v>115.700613029697</v>
      </c>
      <c r="D2100" s="153">
        <v>75.866</v>
      </c>
      <c r="E2100" s="153">
        <v>172.852</v>
      </c>
      <c r="F2100" s="153">
        <v>203.30699999999999</v>
      </c>
      <c r="G2100" s="153">
        <v>125.045</v>
      </c>
      <c r="H2100" s="153">
        <v>61.716999999999999</v>
      </c>
      <c r="I2100" s="153">
        <v>22.625</v>
      </c>
      <c r="J2100" s="153">
        <v>4.4279999999999999</v>
      </c>
    </row>
    <row r="2101" spans="1:10" x14ac:dyDescent="0.25">
      <c r="A2101" s="152" t="s">
        <v>2021</v>
      </c>
      <c r="B2101" s="153">
        <v>15.5944916470834</v>
      </c>
      <c r="C2101" s="153">
        <v>106.292586942402</v>
      </c>
      <c r="D2101" s="153">
        <v>69.385000000000005</v>
      </c>
      <c r="E2101" s="153">
        <v>164.352</v>
      </c>
      <c r="F2101" s="153">
        <v>198.48699999999999</v>
      </c>
      <c r="G2101" s="153">
        <v>120.45</v>
      </c>
      <c r="H2101" s="153">
        <v>57.29</v>
      </c>
      <c r="I2101" s="153">
        <v>20.132000000000001</v>
      </c>
      <c r="J2101" s="153">
        <v>3.7839999999999998</v>
      </c>
    </row>
    <row r="2102" spans="1:10" x14ac:dyDescent="0.25">
      <c r="A2102" s="152" t="s">
        <v>2022</v>
      </c>
      <c r="B2102" s="153">
        <v>13.404733316492401</v>
      </c>
      <c r="C2102" s="153">
        <v>98.578443498133197</v>
      </c>
      <c r="D2102" s="153">
        <v>63.491999999999997</v>
      </c>
      <c r="E2102" s="153">
        <v>156.38800000000001</v>
      </c>
      <c r="F2102" s="153">
        <v>193.91499999999999</v>
      </c>
      <c r="G2102" s="153">
        <v>116.639</v>
      </c>
      <c r="H2102" s="153">
        <v>53.612000000000002</v>
      </c>
      <c r="I2102" s="153">
        <v>18.077000000000002</v>
      </c>
      <c r="J2102" s="153">
        <v>3.2570000000000001</v>
      </c>
    </row>
    <row r="2103" spans="1:10" x14ac:dyDescent="0.25">
      <c r="A2103" s="152" t="s">
        <v>2023</v>
      </c>
      <c r="B2103" s="153">
        <v>347.84665817393699</v>
      </c>
      <c r="C2103" s="153">
        <v>421.50745331530999</v>
      </c>
      <c r="D2103" s="153">
        <v>182.55099999999999</v>
      </c>
      <c r="E2103" s="153">
        <v>288.27199999999999</v>
      </c>
      <c r="F2103" s="153">
        <v>279.24400000000003</v>
      </c>
      <c r="G2103" s="153">
        <v>246.708</v>
      </c>
      <c r="H2103" s="153">
        <v>181.64599999999999</v>
      </c>
      <c r="I2103" s="153">
        <v>116.572</v>
      </c>
      <c r="J2103" s="153">
        <v>75.007000000000005</v>
      </c>
    </row>
    <row r="2104" spans="1:10" x14ac:dyDescent="0.25">
      <c r="A2104" s="152" t="s">
        <v>2024</v>
      </c>
      <c r="B2104" s="153">
        <v>337.45826999438498</v>
      </c>
      <c r="C2104" s="153">
        <v>410.423822117177</v>
      </c>
      <c r="D2104" s="153">
        <v>183.88300000000001</v>
      </c>
      <c r="E2104" s="153">
        <v>290.37700000000001</v>
      </c>
      <c r="F2104" s="153">
        <v>281.28199999999998</v>
      </c>
      <c r="G2104" s="153">
        <v>248.50800000000001</v>
      </c>
      <c r="H2104" s="153">
        <v>182.97300000000001</v>
      </c>
      <c r="I2104" s="153">
        <v>117.423</v>
      </c>
      <c r="J2104" s="153">
        <v>75.554000000000002</v>
      </c>
    </row>
    <row r="2105" spans="1:10" x14ac:dyDescent="0.25">
      <c r="A2105" s="152" t="s">
        <v>2025</v>
      </c>
      <c r="B2105" s="153">
        <v>324.62718591302399</v>
      </c>
      <c r="C2105" s="153">
        <v>396.17455181099001</v>
      </c>
      <c r="D2105" s="153">
        <v>186.64699999999999</v>
      </c>
      <c r="E2105" s="153">
        <v>294.74099999999999</v>
      </c>
      <c r="F2105" s="153">
        <v>285.50900000000001</v>
      </c>
      <c r="G2105" s="153">
        <v>252.24299999999999</v>
      </c>
      <c r="H2105" s="153">
        <v>185.72200000000001</v>
      </c>
      <c r="I2105" s="153">
        <v>119.188</v>
      </c>
      <c r="J2105" s="153">
        <v>76.69</v>
      </c>
    </row>
    <row r="2106" spans="1:10" x14ac:dyDescent="0.25">
      <c r="A2106" s="152" t="s">
        <v>2026</v>
      </c>
      <c r="B2106" s="153">
        <v>313.350953224737</v>
      </c>
      <c r="C2106" s="153">
        <v>383.79958220675701</v>
      </c>
      <c r="D2106" s="153">
        <v>191.97900000000001</v>
      </c>
      <c r="E2106" s="153">
        <v>303.16199999999998</v>
      </c>
      <c r="F2106" s="153">
        <v>293.66699999999997</v>
      </c>
      <c r="G2106" s="153">
        <v>259.45</v>
      </c>
      <c r="H2106" s="153">
        <v>191.02799999999999</v>
      </c>
      <c r="I2106" s="153">
        <v>122.593</v>
      </c>
      <c r="J2106" s="153">
        <v>78.881</v>
      </c>
    </row>
    <row r="2107" spans="1:10" x14ac:dyDescent="0.25">
      <c r="A2107" s="152" t="s">
        <v>2027</v>
      </c>
      <c r="B2107" s="153">
        <v>290.300143825357</v>
      </c>
      <c r="C2107" s="153">
        <v>359.83553103879001</v>
      </c>
      <c r="D2107" s="153">
        <v>197.25899999999999</v>
      </c>
      <c r="E2107" s="153">
        <v>311.49799999999999</v>
      </c>
      <c r="F2107" s="153">
        <v>301.74299999999999</v>
      </c>
      <c r="G2107" s="153">
        <v>266.584</v>
      </c>
      <c r="H2107" s="153">
        <v>196.28200000000001</v>
      </c>
      <c r="I2107" s="153">
        <v>125.964</v>
      </c>
      <c r="J2107" s="153">
        <v>81.05</v>
      </c>
    </row>
    <row r="2108" spans="1:10" x14ac:dyDescent="0.25">
      <c r="A2108" s="152" t="s">
        <v>2028</v>
      </c>
      <c r="B2108" s="153">
        <v>270.10223249911098</v>
      </c>
      <c r="C2108" s="153">
        <v>338.21626961196301</v>
      </c>
      <c r="D2108" s="153">
        <v>202.53800000000001</v>
      </c>
      <c r="E2108" s="153">
        <v>319.83499999999998</v>
      </c>
      <c r="F2108" s="153">
        <v>309.81900000000002</v>
      </c>
      <c r="G2108" s="153">
        <v>273.71899999999999</v>
      </c>
      <c r="H2108" s="153">
        <v>201.53399999999999</v>
      </c>
      <c r="I2108" s="153">
        <v>129.33600000000001</v>
      </c>
      <c r="J2108" s="153">
        <v>83.218999999999994</v>
      </c>
    </row>
    <row r="2109" spans="1:10" x14ac:dyDescent="0.25">
      <c r="A2109" s="152" t="s">
        <v>2029</v>
      </c>
      <c r="B2109" s="153">
        <v>252.63156467546801</v>
      </c>
      <c r="C2109" s="153">
        <v>324.27962395039901</v>
      </c>
      <c r="D2109" s="153">
        <v>202.53800000000001</v>
      </c>
      <c r="E2109" s="153">
        <v>319.83499999999998</v>
      </c>
      <c r="F2109" s="153">
        <v>309.81900000000002</v>
      </c>
      <c r="G2109" s="153">
        <v>273.71899999999999</v>
      </c>
      <c r="H2109" s="153">
        <v>201.53399999999999</v>
      </c>
      <c r="I2109" s="153">
        <v>129.33600000000001</v>
      </c>
      <c r="J2109" s="153">
        <v>83.218999999999994</v>
      </c>
    </row>
    <row r="2110" spans="1:10" x14ac:dyDescent="0.25">
      <c r="A2110" s="152" t="s">
        <v>2030</v>
      </c>
      <c r="B2110" s="153">
        <v>242.41127369724899</v>
      </c>
      <c r="C2110" s="153">
        <v>372.68961394098397</v>
      </c>
      <c r="D2110" s="153">
        <v>194.54300000000001</v>
      </c>
      <c r="E2110" s="153">
        <v>307.20999999999998</v>
      </c>
      <c r="F2110" s="153">
        <v>297.589</v>
      </c>
      <c r="G2110" s="153">
        <v>262.91399999999999</v>
      </c>
      <c r="H2110" s="153">
        <v>193.58</v>
      </c>
      <c r="I2110" s="153">
        <v>124.23</v>
      </c>
      <c r="J2110" s="153">
        <v>79.933999999999997</v>
      </c>
    </row>
    <row r="2111" spans="1:10" x14ac:dyDescent="0.25">
      <c r="A2111" s="152" t="s">
        <v>2031</v>
      </c>
      <c r="B2111" s="153">
        <v>214.95242793946201</v>
      </c>
      <c r="C2111" s="153">
        <v>471.69703456153002</v>
      </c>
      <c r="D2111" s="153">
        <v>164.245</v>
      </c>
      <c r="E2111" s="153">
        <v>296.988</v>
      </c>
      <c r="F2111" s="153">
        <v>272.26400000000001</v>
      </c>
      <c r="G2111" s="153">
        <v>244.833</v>
      </c>
      <c r="H2111" s="153">
        <v>185.91399999999999</v>
      </c>
      <c r="I2111" s="153">
        <v>115.482</v>
      </c>
      <c r="J2111" s="153">
        <v>60.274000000000001</v>
      </c>
    </row>
    <row r="2112" spans="1:10" x14ac:dyDescent="0.25">
      <c r="A2112" s="152" t="s">
        <v>2032</v>
      </c>
      <c r="B2112" s="153">
        <v>176.85329276730499</v>
      </c>
      <c r="C2112" s="153">
        <v>544.08048584075505</v>
      </c>
      <c r="D2112" s="153">
        <v>166.09399999999999</v>
      </c>
      <c r="E2112" s="153">
        <v>305.33499999999998</v>
      </c>
      <c r="F2112" s="153">
        <v>274.49799999999999</v>
      </c>
      <c r="G2112" s="153">
        <v>217.80699999999999</v>
      </c>
      <c r="H2112" s="153">
        <v>168.07900000000001</v>
      </c>
      <c r="I2112" s="153">
        <v>98.459000000000003</v>
      </c>
      <c r="J2112" s="153">
        <v>49.728000000000002</v>
      </c>
    </row>
    <row r="2113" spans="1:10" x14ac:dyDescent="0.25">
      <c r="A2113" s="152" t="s">
        <v>2033</v>
      </c>
      <c r="B2113" s="153">
        <v>146.04315726742999</v>
      </c>
      <c r="C2113" s="153">
        <v>577.59228195176604</v>
      </c>
      <c r="D2113" s="153">
        <v>158.309</v>
      </c>
      <c r="E2113" s="153">
        <v>291.02100000000002</v>
      </c>
      <c r="F2113" s="153">
        <v>261.63200000000001</v>
      </c>
      <c r="G2113" s="153">
        <v>207.59700000000001</v>
      </c>
      <c r="H2113" s="153">
        <v>160.19999999999999</v>
      </c>
      <c r="I2113" s="153">
        <v>93.843999999999994</v>
      </c>
      <c r="J2113" s="153">
        <v>47.396999999999998</v>
      </c>
    </row>
    <row r="2114" spans="1:10" x14ac:dyDescent="0.25">
      <c r="A2114" s="152" t="s">
        <v>2034</v>
      </c>
      <c r="B2114" s="153">
        <v>105.576690839581</v>
      </c>
      <c r="C2114" s="153">
        <v>446.82754686528398</v>
      </c>
      <c r="D2114" s="153">
        <v>156.416</v>
      </c>
      <c r="E2114" s="153">
        <v>271.44299999999998</v>
      </c>
      <c r="F2114" s="153">
        <v>241.99</v>
      </c>
      <c r="G2114" s="153">
        <v>207.75800000000001</v>
      </c>
      <c r="H2114" s="153">
        <v>161.798</v>
      </c>
      <c r="I2114" s="153">
        <v>84.774000000000001</v>
      </c>
      <c r="J2114" s="153">
        <v>35.820999999999998</v>
      </c>
    </row>
    <row r="2115" spans="1:10" x14ac:dyDescent="0.25">
      <c r="A2115" s="152" t="s">
        <v>2035</v>
      </c>
      <c r="B2115" s="153">
        <v>76.828314345176693</v>
      </c>
      <c r="C2115" s="153">
        <v>291.40718374091301</v>
      </c>
      <c r="D2115" s="153">
        <v>140.21799999999999</v>
      </c>
      <c r="E2115" s="153">
        <v>251.82400000000001</v>
      </c>
      <c r="F2115" s="153">
        <v>220.261</v>
      </c>
      <c r="G2115" s="153">
        <v>190.262</v>
      </c>
      <c r="H2115" s="153">
        <v>140.09200000000001</v>
      </c>
      <c r="I2115" s="153">
        <v>80.504999999999995</v>
      </c>
      <c r="J2115" s="153">
        <v>26.838000000000001</v>
      </c>
    </row>
    <row r="2116" spans="1:10" x14ac:dyDescent="0.25">
      <c r="A2116" s="152" t="s">
        <v>2036</v>
      </c>
      <c r="B2116" s="153">
        <v>63.8230549670672</v>
      </c>
      <c r="C2116" s="153">
        <v>218.32191392359201</v>
      </c>
      <c r="D2116" s="153">
        <v>132.10300000000001</v>
      </c>
      <c r="E2116" s="153">
        <v>233.589</v>
      </c>
      <c r="F2116" s="153">
        <v>200.16300000000001</v>
      </c>
      <c r="G2116" s="153">
        <v>187.22</v>
      </c>
      <c r="H2116" s="153">
        <v>131.71299999999999</v>
      </c>
      <c r="I2116" s="153">
        <v>74.03</v>
      </c>
      <c r="J2116" s="153">
        <v>16.542000000000002</v>
      </c>
    </row>
    <row r="2117" spans="1:10" x14ac:dyDescent="0.25">
      <c r="A2117" s="152" t="s">
        <v>2037</v>
      </c>
      <c r="B2117" s="153">
        <v>56.392855077683102</v>
      </c>
      <c r="C2117" s="153">
        <v>185.02712158782401</v>
      </c>
      <c r="D2117" s="153">
        <v>122.90300000000001</v>
      </c>
      <c r="E2117" s="153">
        <v>216.72900000000001</v>
      </c>
      <c r="F2117" s="153">
        <v>184.71799999999999</v>
      </c>
      <c r="G2117" s="153">
        <v>179.19900000000001</v>
      </c>
      <c r="H2117" s="153">
        <v>123.321</v>
      </c>
      <c r="I2117" s="153">
        <v>68.305999999999997</v>
      </c>
      <c r="J2117" s="153">
        <v>12.664</v>
      </c>
    </row>
    <row r="2118" spans="1:10" x14ac:dyDescent="0.25">
      <c r="A2118" s="152" t="s">
        <v>2038</v>
      </c>
      <c r="B2118" s="153">
        <v>51.2467398086131</v>
      </c>
      <c r="C2118" s="153">
        <v>149.10148993599199</v>
      </c>
      <c r="D2118" s="153">
        <v>113.949</v>
      </c>
      <c r="E2118" s="153">
        <v>201.07400000000001</v>
      </c>
      <c r="F2118" s="153">
        <v>171.09399999999999</v>
      </c>
      <c r="G2118" s="153">
        <v>171.69300000000001</v>
      </c>
      <c r="H2118" s="153">
        <v>115.634</v>
      </c>
      <c r="I2118" s="153">
        <v>62.981999999999999</v>
      </c>
      <c r="J2118" s="153">
        <v>9.7739999999999991</v>
      </c>
    </row>
    <row r="2119" spans="1:10" x14ac:dyDescent="0.25">
      <c r="A2119" s="152" t="s">
        <v>2039</v>
      </c>
      <c r="B2119" s="153">
        <v>47.752946439584697</v>
      </c>
      <c r="C2119" s="153">
        <v>122.627064909702</v>
      </c>
      <c r="D2119" s="153">
        <v>105.542</v>
      </c>
      <c r="E2119" s="153">
        <v>187.02099999999999</v>
      </c>
      <c r="F2119" s="153">
        <v>159.39699999999999</v>
      </c>
      <c r="G2119" s="153">
        <v>165.10599999999999</v>
      </c>
      <c r="H2119" s="153">
        <v>108.875</v>
      </c>
      <c r="I2119" s="153">
        <v>58.186</v>
      </c>
      <c r="J2119" s="153">
        <v>7.633</v>
      </c>
    </row>
    <row r="2120" spans="1:10" x14ac:dyDescent="0.25">
      <c r="A2120" s="152" t="s">
        <v>2040</v>
      </c>
      <c r="B2120" s="153">
        <v>44.586224154893301</v>
      </c>
      <c r="C2120" s="153">
        <v>102.88475080554301</v>
      </c>
      <c r="D2120" s="153">
        <v>97.614999999999995</v>
      </c>
      <c r="E2120" s="153">
        <v>174.285</v>
      </c>
      <c r="F2120" s="153">
        <v>149.327</v>
      </c>
      <c r="G2120" s="153">
        <v>159.26499999999999</v>
      </c>
      <c r="H2120" s="153">
        <v>102.876</v>
      </c>
      <c r="I2120" s="153">
        <v>53.832000000000001</v>
      </c>
      <c r="J2120" s="153">
        <v>6.02</v>
      </c>
    </row>
    <row r="2121" spans="1:10" x14ac:dyDescent="0.25">
      <c r="A2121" s="152" t="s">
        <v>2041</v>
      </c>
      <c r="B2121" s="153">
        <v>41.660251236262297</v>
      </c>
      <c r="C2121" s="153">
        <v>87.765493438170196</v>
      </c>
      <c r="D2121" s="153">
        <v>90.322000000000003</v>
      </c>
      <c r="E2121" s="153">
        <v>163.06399999999999</v>
      </c>
      <c r="F2121" s="153">
        <v>140.947</v>
      </c>
      <c r="G2121" s="153">
        <v>154.41</v>
      </c>
      <c r="H2121" s="153">
        <v>97.742000000000004</v>
      </c>
      <c r="I2121" s="153">
        <v>49.963999999999999</v>
      </c>
      <c r="J2121" s="153">
        <v>4.8109999999999999</v>
      </c>
    </row>
    <row r="2122" spans="1:10" x14ac:dyDescent="0.25">
      <c r="A2122" s="152" t="s">
        <v>2042</v>
      </c>
      <c r="B2122" s="153">
        <v>38.825421743635602</v>
      </c>
      <c r="C2122" s="153">
        <v>75.971683487049006</v>
      </c>
      <c r="D2122" s="153">
        <v>83.465999999999994</v>
      </c>
      <c r="E2122" s="153">
        <v>152.88900000000001</v>
      </c>
      <c r="F2122" s="153">
        <v>133.79599999999999</v>
      </c>
      <c r="G2122" s="153">
        <v>150.20099999999999</v>
      </c>
      <c r="H2122" s="153">
        <v>93.218000000000004</v>
      </c>
      <c r="I2122" s="153">
        <v>46.445999999999998</v>
      </c>
      <c r="J2122" s="153">
        <v>3.8839999999999999</v>
      </c>
    </row>
    <row r="2123" spans="1:10" x14ac:dyDescent="0.25">
      <c r="A2123" s="152" t="s">
        <v>2043</v>
      </c>
      <c r="B2123" s="153">
        <v>136.96177483586899</v>
      </c>
      <c r="C2123" s="153">
        <v>314.35408777329798</v>
      </c>
      <c r="D2123" s="153">
        <v>76.906000000000006</v>
      </c>
      <c r="E2123" s="153">
        <v>294.95</v>
      </c>
      <c r="F2123" s="153">
        <v>322.21300000000002</v>
      </c>
      <c r="G2123" s="153">
        <v>290.95100000000002</v>
      </c>
      <c r="H2123" s="153">
        <v>168.93799999999999</v>
      </c>
      <c r="I2123" s="153">
        <v>71.447999999999993</v>
      </c>
      <c r="J2123" s="153">
        <v>20.634</v>
      </c>
    </row>
    <row r="2124" spans="1:10" x14ac:dyDescent="0.25">
      <c r="A2124" s="152" t="s">
        <v>2044</v>
      </c>
      <c r="B2124" s="153">
        <v>108.68645283347</v>
      </c>
      <c r="C2124" s="153">
        <v>284.871552969932</v>
      </c>
      <c r="D2124" s="153">
        <v>76.906000000000006</v>
      </c>
      <c r="E2124" s="153">
        <v>294.95</v>
      </c>
      <c r="F2124" s="153">
        <v>322.21300000000002</v>
      </c>
      <c r="G2124" s="153">
        <v>290.95100000000002</v>
      </c>
      <c r="H2124" s="153">
        <v>168.93799999999999</v>
      </c>
      <c r="I2124" s="153">
        <v>71.447999999999993</v>
      </c>
      <c r="J2124" s="153">
        <v>20.634</v>
      </c>
    </row>
    <row r="2125" spans="1:10" x14ac:dyDescent="0.25">
      <c r="A2125" s="152" t="s">
        <v>2045</v>
      </c>
      <c r="B2125" s="153">
        <v>85.3728755532522</v>
      </c>
      <c r="C2125" s="153">
        <v>249.92810168925899</v>
      </c>
      <c r="D2125" s="153">
        <v>74.436999999999998</v>
      </c>
      <c r="E2125" s="153">
        <v>285.48200000000003</v>
      </c>
      <c r="F2125" s="153">
        <v>311.86900000000003</v>
      </c>
      <c r="G2125" s="153">
        <v>281.61099999999999</v>
      </c>
      <c r="H2125" s="153">
        <v>163.51499999999999</v>
      </c>
      <c r="I2125" s="153">
        <v>69.153999999999996</v>
      </c>
      <c r="J2125" s="153">
        <v>19.972000000000001</v>
      </c>
    </row>
    <row r="2126" spans="1:10" x14ac:dyDescent="0.25">
      <c r="A2126" s="152" t="s">
        <v>2046</v>
      </c>
      <c r="B2126" s="153">
        <v>64.592098548364305</v>
      </c>
      <c r="C2126" s="153">
        <v>221.82275930310499</v>
      </c>
      <c r="D2126" s="153">
        <v>64.313000000000002</v>
      </c>
      <c r="E2126" s="153">
        <v>246.65700000000001</v>
      </c>
      <c r="F2126" s="153">
        <v>269.45600000000002</v>
      </c>
      <c r="G2126" s="153">
        <v>243.31200000000001</v>
      </c>
      <c r="H2126" s="153">
        <v>141.27699999999999</v>
      </c>
      <c r="I2126" s="153">
        <v>59.749000000000002</v>
      </c>
      <c r="J2126" s="153">
        <v>17.256</v>
      </c>
    </row>
    <row r="2127" spans="1:10" x14ac:dyDescent="0.25">
      <c r="A2127" s="152" t="s">
        <v>2047</v>
      </c>
      <c r="B2127" s="153">
        <v>48.754256810708803</v>
      </c>
      <c r="C2127" s="153">
        <v>196.65179406873801</v>
      </c>
      <c r="D2127" s="153">
        <v>48.414999999999999</v>
      </c>
      <c r="E2127" s="153">
        <v>205.001</v>
      </c>
      <c r="F2127" s="153">
        <v>252.321</v>
      </c>
      <c r="G2127" s="153">
        <v>210.59200000000001</v>
      </c>
      <c r="H2127" s="153">
        <v>137.02600000000001</v>
      </c>
      <c r="I2127" s="153">
        <v>48.296999999999997</v>
      </c>
      <c r="J2127" s="153">
        <v>10.628</v>
      </c>
    </row>
    <row r="2128" spans="1:10" x14ac:dyDescent="0.25">
      <c r="A2128" s="152" t="s">
        <v>2048</v>
      </c>
      <c r="B2128" s="153">
        <v>36.7252163553676</v>
      </c>
      <c r="C2128" s="153">
        <v>174.183046113232</v>
      </c>
      <c r="D2128" s="153">
        <v>38.598999999999997</v>
      </c>
      <c r="E2128" s="153">
        <v>177.898</v>
      </c>
      <c r="F2128" s="153">
        <v>230</v>
      </c>
      <c r="G2128" s="153">
        <v>177.19900000000001</v>
      </c>
      <c r="H2128" s="153">
        <v>111.8</v>
      </c>
      <c r="I2128" s="153">
        <v>44.301000000000002</v>
      </c>
      <c r="J2128" s="153">
        <v>5.7030000000000003</v>
      </c>
    </row>
    <row r="2129" spans="1:10" x14ac:dyDescent="0.25">
      <c r="A2129" s="152" t="s">
        <v>2049</v>
      </c>
      <c r="B2129" s="153">
        <v>27.6180288097706</v>
      </c>
      <c r="C2129" s="153">
        <v>154.18001910310099</v>
      </c>
      <c r="D2129" s="153">
        <v>28.152999999999999</v>
      </c>
      <c r="E2129" s="153">
        <v>162.518</v>
      </c>
      <c r="F2129" s="153">
        <v>225.892</v>
      </c>
      <c r="G2129" s="153">
        <v>177.28399999999999</v>
      </c>
      <c r="H2129" s="153">
        <v>107.754</v>
      </c>
      <c r="I2129" s="153">
        <v>38.707999999999998</v>
      </c>
      <c r="J2129" s="153">
        <v>5.0910000000000002</v>
      </c>
    </row>
    <row r="2130" spans="1:10" x14ac:dyDescent="0.25">
      <c r="A2130" s="152" t="s">
        <v>2050</v>
      </c>
      <c r="B2130" s="153">
        <v>20.741760358488701</v>
      </c>
      <c r="C2130" s="153">
        <v>136.41041503021799</v>
      </c>
      <c r="D2130" s="153">
        <v>19.422000000000001</v>
      </c>
      <c r="E2130" s="153">
        <v>134.53100000000001</v>
      </c>
      <c r="F2130" s="153">
        <v>223.518</v>
      </c>
      <c r="G2130" s="153">
        <v>183.48099999999999</v>
      </c>
      <c r="H2130" s="153">
        <v>111.82</v>
      </c>
      <c r="I2130" s="153">
        <v>41.459000000000003</v>
      </c>
      <c r="J2130" s="153">
        <v>4.0289999999999999</v>
      </c>
    </row>
    <row r="2131" spans="1:10" x14ac:dyDescent="0.25">
      <c r="A2131" s="152" t="s">
        <v>2051</v>
      </c>
      <c r="B2131" s="153">
        <v>15.5615270929483</v>
      </c>
      <c r="C2131" s="153">
        <v>120.651860573143</v>
      </c>
      <c r="D2131" s="153">
        <v>19.001999999999999</v>
      </c>
      <c r="E2131" s="153">
        <v>131.99799999999999</v>
      </c>
      <c r="F2131" s="153">
        <v>215.00200000000001</v>
      </c>
      <c r="G2131" s="153">
        <v>172.99700000000001</v>
      </c>
      <c r="H2131" s="153">
        <v>104.002</v>
      </c>
      <c r="I2131" s="153">
        <v>36.997999999999998</v>
      </c>
      <c r="J2131" s="153">
        <v>4.0010000000000003</v>
      </c>
    </row>
    <row r="2132" spans="1:10" x14ac:dyDescent="0.25">
      <c r="A2132" s="152" t="s">
        <v>2052</v>
      </c>
      <c r="B2132" s="153">
        <v>11.665946120445</v>
      </c>
      <c r="C2132" s="153">
        <v>106.695485706421</v>
      </c>
      <c r="D2132" s="153">
        <v>14.999000000000001</v>
      </c>
      <c r="E2132" s="153">
        <v>114.998</v>
      </c>
      <c r="F2132" s="153">
        <v>204</v>
      </c>
      <c r="G2132" s="153">
        <v>168.00200000000001</v>
      </c>
      <c r="H2132" s="153">
        <v>96</v>
      </c>
      <c r="I2132" s="153">
        <v>33.000999999999998</v>
      </c>
      <c r="J2132" s="153">
        <v>4</v>
      </c>
    </row>
    <row r="2133" spans="1:10" x14ac:dyDescent="0.25">
      <c r="A2133" s="152" t="s">
        <v>2053</v>
      </c>
      <c r="B2133" s="153">
        <v>8.7404896732556896</v>
      </c>
      <c r="C2133" s="153">
        <v>94.347906999148094</v>
      </c>
      <c r="D2133" s="153">
        <v>13.009</v>
      </c>
      <c r="E2133" s="153">
        <v>77.239000000000004</v>
      </c>
      <c r="F2133" s="153">
        <v>152.77000000000001</v>
      </c>
      <c r="G2133" s="153">
        <v>138.64099999999999</v>
      </c>
      <c r="H2133" s="153">
        <v>80.900999999999996</v>
      </c>
      <c r="I2133" s="153">
        <v>25.36</v>
      </c>
      <c r="J2133" s="153">
        <v>2.98</v>
      </c>
    </row>
    <row r="2134" spans="1:10" x14ac:dyDescent="0.25">
      <c r="A2134" s="152" t="s">
        <v>2054</v>
      </c>
      <c r="B2134" s="153">
        <v>8.5186161657530004</v>
      </c>
      <c r="C2134" s="153">
        <v>88.937665148706301</v>
      </c>
      <c r="D2134" s="153">
        <v>12.837999999999999</v>
      </c>
      <c r="E2134" s="153">
        <v>61.435000000000002</v>
      </c>
      <c r="F2134" s="153">
        <v>123.271</v>
      </c>
      <c r="G2134" s="153">
        <v>120.89400000000001</v>
      </c>
      <c r="H2134" s="153">
        <v>71.835999999999999</v>
      </c>
      <c r="I2134" s="153">
        <v>21.893999999999998</v>
      </c>
      <c r="J2134" s="153">
        <v>2.0920000000000001</v>
      </c>
    </row>
    <row r="2135" spans="1:10" x14ac:dyDescent="0.25">
      <c r="A2135" s="152" t="s">
        <v>2055</v>
      </c>
      <c r="B2135" s="153">
        <v>8.29668261591865</v>
      </c>
      <c r="C2135" s="153">
        <v>83.495872665933106</v>
      </c>
      <c r="D2135" s="153">
        <v>12.762</v>
      </c>
      <c r="E2135" s="153">
        <v>54.585000000000001</v>
      </c>
      <c r="F2135" s="153">
        <v>117.447</v>
      </c>
      <c r="G2135" s="153">
        <v>117.708</v>
      </c>
      <c r="H2135" s="153">
        <v>69.626000000000005</v>
      </c>
      <c r="I2135" s="153">
        <v>20.88</v>
      </c>
      <c r="J2135" s="153">
        <v>1.8520000000000001</v>
      </c>
    </row>
    <row r="2136" spans="1:10" x14ac:dyDescent="0.25">
      <c r="A2136" s="152" t="s">
        <v>2056</v>
      </c>
      <c r="B2136" s="153">
        <v>8.0286761713739292</v>
      </c>
      <c r="C2136" s="153">
        <v>73.629025946261905</v>
      </c>
      <c r="D2136" s="153">
        <v>14.353</v>
      </c>
      <c r="E2136" s="153">
        <v>46.454000000000001</v>
      </c>
      <c r="F2136" s="153">
        <v>107.988</v>
      </c>
      <c r="G2136" s="153">
        <v>118.267</v>
      </c>
      <c r="H2136" s="153">
        <v>70.411000000000001</v>
      </c>
      <c r="I2136" s="153">
        <v>20.146999999999998</v>
      </c>
      <c r="J2136" s="153">
        <v>1.38</v>
      </c>
    </row>
    <row r="2137" spans="1:10" x14ac:dyDescent="0.25">
      <c r="A2137" s="152" t="s">
        <v>2057</v>
      </c>
      <c r="B2137" s="153">
        <v>7.7754211333642704</v>
      </c>
      <c r="C2137" s="153">
        <v>64.605622490376703</v>
      </c>
      <c r="D2137" s="153">
        <v>14.635999999999999</v>
      </c>
      <c r="E2137" s="153">
        <v>42.755000000000003</v>
      </c>
      <c r="F2137" s="153">
        <v>102.675</v>
      </c>
      <c r="G2137" s="153">
        <v>116.604</v>
      </c>
      <c r="H2137" s="153">
        <v>69.293999999999997</v>
      </c>
      <c r="I2137" s="153">
        <v>19.312000000000001</v>
      </c>
      <c r="J2137" s="153">
        <v>1.1839999999999999</v>
      </c>
    </row>
    <row r="2138" spans="1:10" x14ac:dyDescent="0.25">
      <c r="A2138" s="152" t="s">
        <v>2058</v>
      </c>
      <c r="B2138" s="153">
        <v>7.5256554888438698</v>
      </c>
      <c r="C2138" s="153">
        <v>56.268087036769401</v>
      </c>
      <c r="D2138" s="153">
        <v>14.808</v>
      </c>
      <c r="E2138" s="153">
        <v>40.024999999999999</v>
      </c>
      <c r="F2138" s="153">
        <v>98.876000000000005</v>
      </c>
      <c r="G2138" s="153">
        <v>115.77500000000001</v>
      </c>
      <c r="H2138" s="153">
        <v>68.457999999999998</v>
      </c>
      <c r="I2138" s="153">
        <v>18.547999999999998</v>
      </c>
      <c r="J2138" s="153">
        <v>1.03</v>
      </c>
    </row>
    <row r="2139" spans="1:10" x14ac:dyDescent="0.25">
      <c r="A2139" s="152" t="s">
        <v>2059</v>
      </c>
      <c r="B2139" s="153">
        <v>7.2975331688162104</v>
      </c>
      <c r="C2139" s="153">
        <v>49.324965696276799</v>
      </c>
      <c r="D2139" s="153">
        <v>14.836</v>
      </c>
      <c r="E2139" s="153">
        <v>38.03</v>
      </c>
      <c r="F2139" s="153">
        <v>96.233000000000004</v>
      </c>
      <c r="G2139" s="153">
        <v>115.488</v>
      </c>
      <c r="H2139" s="153">
        <v>67.754000000000005</v>
      </c>
      <c r="I2139" s="153">
        <v>17.809999999999999</v>
      </c>
      <c r="J2139" s="153">
        <v>0.90900000000000003</v>
      </c>
    </row>
    <row r="2140" spans="1:10" x14ac:dyDescent="0.25">
      <c r="A2140" s="152" t="s">
        <v>2060</v>
      </c>
      <c r="B2140" s="153">
        <v>7.0778692978749103</v>
      </c>
      <c r="C2140" s="153">
        <v>42.860128439955801</v>
      </c>
      <c r="D2140" s="153">
        <v>14.73</v>
      </c>
      <c r="E2140" s="153">
        <v>36.725000000000001</v>
      </c>
      <c r="F2140" s="153">
        <v>94.77</v>
      </c>
      <c r="G2140" s="153">
        <v>115.904</v>
      </c>
      <c r="H2140" s="153">
        <v>67.259</v>
      </c>
      <c r="I2140" s="153">
        <v>17.119</v>
      </c>
      <c r="J2140" s="153">
        <v>0.81299999999999994</v>
      </c>
    </row>
    <row r="2141" spans="1:10" x14ac:dyDescent="0.25">
      <c r="A2141" s="152" t="s">
        <v>2061</v>
      </c>
      <c r="B2141" s="153">
        <v>6.8748341401031503</v>
      </c>
      <c r="C2141" s="153">
        <v>37.2718439380223</v>
      </c>
      <c r="D2141" s="153">
        <v>14.464</v>
      </c>
      <c r="E2141" s="153">
        <v>35.954999999999998</v>
      </c>
      <c r="F2141" s="153">
        <v>94.203999999999994</v>
      </c>
      <c r="G2141" s="153">
        <v>116.732</v>
      </c>
      <c r="H2141" s="153">
        <v>66.796000000000006</v>
      </c>
      <c r="I2141" s="153">
        <v>16.47</v>
      </c>
      <c r="J2141" s="153">
        <v>0.73899999999999999</v>
      </c>
    </row>
    <row r="2142" spans="1:10" x14ac:dyDescent="0.25">
      <c r="A2142" s="152" t="s">
        <v>2062</v>
      </c>
      <c r="B2142" s="153">
        <v>6.6330457070056204</v>
      </c>
      <c r="C2142" s="153">
        <v>32.4208131154437</v>
      </c>
      <c r="D2142" s="153">
        <v>14.419</v>
      </c>
      <c r="E2142" s="153">
        <v>35.591999999999999</v>
      </c>
      <c r="F2142" s="153">
        <v>93.900999999999996</v>
      </c>
      <c r="G2142" s="153">
        <v>117.63500000000001</v>
      </c>
      <c r="H2142" s="153">
        <v>66.581999999999994</v>
      </c>
      <c r="I2142" s="153">
        <v>16.071999999999999</v>
      </c>
      <c r="J2142" s="153">
        <v>0.67900000000000005</v>
      </c>
    </row>
    <row r="2143" spans="1:10" x14ac:dyDescent="0.25">
      <c r="A2143" s="152" t="s">
        <v>2063</v>
      </c>
      <c r="B2143" s="153">
        <v>381.01800053065699</v>
      </c>
      <c r="C2143" s="153">
        <v>490.23920736006897</v>
      </c>
      <c r="D2143" s="153">
        <v>177.89400000000001</v>
      </c>
      <c r="E2143" s="153">
        <v>282.404</v>
      </c>
      <c r="F2143" s="153">
        <v>283.50200000000001</v>
      </c>
      <c r="G2143" s="153">
        <v>223.541</v>
      </c>
      <c r="H2143" s="153">
        <v>155.38999999999999</v>
      </c>
      <c r="I2143" s="153">
        <v>64.097999999999999</v>
      </c>
      <c r="J2143" s="153">
        <v>19.151</v>
      </c>
    </row>
    <row r="2144" spans="1:10" x14ac:dyDescent="0.25">
      <c r="A2144" s="152" t="s">
        <v>2064</v>
      </c>
      <c r="B2144" s="153">
        <v>366.63151627972297</v>
      </c>
      <c r="C2144" s="153">
        <v>474.96143135393203</v>
      </c>
      <c r="D2144" s="153">
        <v>201.012</v>
      </c>
      <c r="E2144" s="153">
        <v>319.10300000000001</v>
      </c>
      <c r="F2144" s="153">
        <v>320.34399999999999</v>
      </c>
      <c r="G2144" s="153">
        <v>252.59</v>
      </c>
      <c r="H2144" s="153">
        <v>175.584</v>
      </c>
      <c r="I2144" s="153">
        <v>72.427000000000007</v>
      </c>
      <c r="J2144" s="153">
        <v>21.64</v>
      </c>
    </row>
    <row r="2145" spans="1:10" x14ac:dyDescent="0.25">
      <c r="A2145" s="152" t="s">
        <v>2065</v>
      </c>
      <c r="B2145" s="153">
        <v>332.00605157018202</v>
      </c>
      <c r="C2145" s="153">
        <v>458.63591547788798</v>
      </c>
      <c r="D2145" s="153">
        <v>210.04499999999999</v>
      </c>
      <c r="E2145" s="153">
        <v>333.44400000000002</v>
      </c>
      <c r="F2145" s="153">
        <v>334.74</v>
      </c>
      <c r="G2145" s="153">
        <v>263.94200000000001</v>
      </c>
      <c r="H2145" s="153">
        <v>183.47399999999999</v>
      </c>
      <c r="I2145" s="153">
        <v>75.683000000000007</v>
      </c>
      <c r="J2145" s="153">
        <v>22.611999999999998</v>
      </c>
    </row>
    <row r="2146" spans="1:10" x14ac:dyDescent="0.25">
      <c r="A2146" s="152" t="s">
        <v>2066</v>
      </c>
      <c r="B2146" s="153">
        <v>286.22549231760701</v>
      </c>
      <c r="C2146" s="153">
        <v>442.984539048947</v>
      </c>
      <c r="D2146" s="153">
        <v>213.08099999999999</v>
      </c>
      <c r="E2146" s="153">
        <v>338.26299999999998</v>
      </c>
      <c r="F2146" s="153">
        <v>339.57799999999997</v>
      </c>
      <c r="G2146" s="153">
        <v>267.75599999999997</v>
      </c>
      <c r="H2146" s="153">
        <v>186.12700000000001</v>
      </c>
      <c r="I2146" s="153">
        <v>76.775999999999996</v>
      </c>
      <c r="J2146" s="153">
        <v>22.939</v>
      </c>
    </row>
    <row r="2147" spans="1:10" x14ac:dyDescent="0.25">
      <c r="A2147" s="152" t="s">
        <v>2067</v>
      </c>
      <c r="B2147" s="153">
        <v>234.840848444909</v>
      </c>
      <c r="C2147" s="153">
        <v>428.00197804516199</v>
      </c>
      <c r="D2147" s="153">
        <v>211.523</v>
      </c>
      <c r="E2147" s="153">
        <v>335.791</v>
      </c>
      <c r="F2147" s="153">
        <v>337.09500000000003</v>
      </c>
      <c r="G2147" s="153">
        <v>265.79899999999998</v>
      </c>
      <c r="H2147" s="153">
        <v>184.76599999999999</v>
      </c>
      <c r="I2147" s="153">
        <v>76.215000000000003</v>
      </c>
      <c r="J2147" s="153">
        <v>22.771000000000001</v>
      </c>
    </row>
    <row r="2148" spans="1:10" x14ac:dyDescent="0.25">
      <c r="A2148" s="152" t="s">
        <v>2068</v>
      </c>
      <c r="B2148" s="153">
        <v>179.376523047662</v>
      </c>
      <c r="C2148" s="153">
        <v>412.33957729386299</v>
      </c>
      <c r="D2148" s="153">
        <v>202.227</v>
      </c>
      <c r="E2148" s="153">
        <v>321.03300000000002</v>
      </c>
      <c r="F2148" s="153">
        <v>322.28100000000001</v>
      </c>
      <c r="G2148" s="153">
        <v>254.11699999999999</v>
      </c>
      <c r="H2148" s="153">
        <v>176.64599999999999</v>
      </c>
      <c r="I2148" s="153">
        <v>72.864999999999995</v>
      </c>
      <c r="J2148" s="153">
        <v>21.771000000000001</v>
      </c>
    </row>
    <row r="2149" spans="1:10" x14ac:dyDescent="0.25">
      <c r="A2149" s="152" t="s">
        <v>2069</v>
      </c>
      <c r="B2149" s="153">
        <v>136.78715009869899</v>
      </c>
      <c r="C2149" s="153">
        <v>346.10724617377201</v>
      </c>
      <c r="D2149" s="153">
        <v>208.88300000000001</v>
      </c>
      <c r="E2149" s="153">
        <v>338.83499999999998</v>
      </c>
      <c r="F2149" s="153">
        <v>341.68</v>
      </c>
      <c r="G2149" s="153">
        <v>266.15899999999999</v>
      </c>
      <c r="H2149" s="153">
        <v>192.13300000000001</v>
      </c>
      <c r="I2149" s="153">
        <v>80.034999999999997</v>
      </c>
      <c r="J2149" s="153">
        <v>23.774999999999999</v>
      </c>
    </row>
    <row r="2150" spans="1:10" x14ac:dyDescent="0.25">
      <c r="A2150" s="152" t="s">
        <v>2070</v>
      </c>
      <c r="B2150" s="153">
        <v>106.192800646983</v>
      </c>
      <c r="C2150" s="153">
        <v>296.20764694343802</v>
      </c>
      <c r="D2150" s="153">
        <v>171.31800000000001</v>
      </c>
      <c r="E2150" s="153">
        <v>311.72500000000002</v>
      </c>
      <c r="F2150" s="153">
        <v>316.49700000000001</v>
      </c>
      <c r="G2150" s="153">
        <v>242.828</v>
      </c>
      <c r="H2150" s="153">
        <v>186.76599999999999</v>
      </c>
      <c r="I2150" s="153">
        <v>81.52</v>
      </c>
      <c r="J2150" s="153">
        <v>22.245999999999999</v>
      </c>
    </row>
    <row r="2151" spans="1:10" x14ac:dyDescent="0.25">
      <c r="A2151" s="152" t="s">
        <v>2071</v>
      </c>
      <c r="B2151" s="153">
        <v>81.9502007079073</v>
      </c>
      <c r="C2151" s="153">
        <v>198.240003402181</v>
      </c>
      <c r="D2151" s="153">
        <v>102.577</v>
      </c>
      <c r="E2151" s="153">
        <v>244.56100000000001</v>
      </c>
      <c r="F2151" s="153">
        <v>248.78200000000001</v>
      </c>
      <c r="G2151" s="153">
        <v>192.00800000000001</v>
      </c>
      <c r="H2151" s="153">
        <v>154.965</v>
      </c>
      <c r="I2151" s="153">
        <v>73.293000000000006</v>
      </c>
      <c r="J2151" s="153">
        <v>15.673999999999999</v>
      </c>
    </row>
    <row r="2152" spans="1:10" x14ac:dyDescent="0.25">
      <c r="A2152" s="152" t="s">
        <v>2072</v>
      </c>
      <c r="B2152" s="153">
        <v>57.027360754490601</v>
      </c>
      <c r="C2152" s="153">
        <v>142.14116106271399</v>
      </c>
      <c r="D2152" s="153">
        <v>48.177999999999997</v>
      </c>
      <c r="E2152" s="153">
        <v>173.69200000000001</v>
      </c>
      <c r="F2152" s="153">
        <v>179.10499999999999</v>
      </c>
      <c r="G2152" s="153">
        <v>139.53700000000001</v>
      </c>
      <c r="H2152" s="153">
        <v>106.324</v>
      </c>
      <c r="I2152" s="153">
        <v>49.515000000000001</v>
      </c>
      <c r="J2152" s="153">
        <v>7.5890000000000004</v>
      </c>
    </row>
    <row r="2153" spans="1:10" x14ac:dyDescent="0.25">
      <c r="A2153" s="152" t="s">
        <v>2073</v>
      </c>
      <c r="B2153" s="153">
        <v>32.328849361411201</v>
      </c>
      <c r="C2153" s="153">
        <v>104.32927544314801</v>
      </c>
      <c r="D2153" s="153">
        <v>23.925999999999998</v>
      </c>
      <c r="E2153" s="153">
        <v>132.58600000000001</v>
      </c>
      <c r="F2153" s="153">
        <v>140.36199999999999</v>
      </c>
      <c r="G2153" s="153">
        <v>110.15600000000001</v>
      </c>
      <c r="H2153" s="153">
        <v>73.888999999999996</v>
      </c>
      <c r="I2153" s="153">
        <v>30.390999999999998</v>
      </c>
      <c r="J2153" s="153">
        <v>3.35</v>
      </c>
    </row>
    <row r="2154" spans="1:10" x14ac:dyDescent="0.25">
      <c r="A2154" s="152" t="s">
        <v>2074</v>
      </c>
      <c r="B2154" s="153">
        <v>17.245211550645099</v>
      </c>
      <c r="C2154" s="153">
        <v>66.667605420219303</v>
      </c>
      <c r="D2154" s="153">
        <v>14.244999999999999</v>
      </c>
      <c r="E2154" s="153">
        <v>120.961</v>
      </c>
      <c r="F2154" s="153">
        <v>133.30600000000001</v>
      </c>
      <c r="G2154" s="153">
        <v>104.48099999999999</v>
      </c>
      <c r="H2154" s="153">
        <v>58.18</v>
      </c>
      <c r="I2154" s="153">
        <v>18.824000000000002</v>
      </c>
      <c r="J2154" s="153">
        <v>1.5029999999999999</v>
      </c>
    </row>
    <row r="2155" spans="1:10" x14ac:dyDescent="0.25">
      <c r="A2155" s="152" t="s">
        <v>2075</v>
      </c>
      <c r="B2155" s="153">
        <v>10.507897104276701</v>
      </c>
      <c r="C2155" s="153">
        <v>61.332969133493599</v>
      </c>
      <c r="D2155" s="153">
        <v>9.4</v>
      </c>
      <c r="E2155" s="153">
        <v>120.30800000000001</v>
      </c>
      <c r="F2155" s="153">
        <v>139.828</v>
      </c>
      <c r="G2155" s="153">
        <v>107.733</v>
      </c>
      <c r="H2155" s="153">
        <v>47.860999999999997</v>
      </c>
      <c r="I2155" s="153">
        <v>10.833</v>
      </c>
      <c r="J2155" s="153">
        <v>0.63700000000000001</v>
      </c>
    </row>
    <row r="2156" spans="1:10" x14ac:dyDescent="0.25">
      <c r="A2156" s="152" t="s">
        <v>2076</v>
      </c>
      <c r="B2156" s="153">
        <v>8.2959579951394904</v>
      </c>
      <c r="C2156" s="153">
        <v>55.105209852810198</v>
      </c>
      <c r="D2156" s="153">
        <v>4.09</v>
      </c>
      <c r="E2156" s="153">
        <v>109.98099999999999</v>
      </c>
      <c r="F2156" s="153">
        <v>138.96799999999999</v>
      </c>
      <c r="G2156" s="153">
        <v>106.423</v>
      </c>
      <c r="H2156" s="153">
        <v>32.771000000000001</v>
      </c>
      <c r="I2156" s="153">
        <v>4.3120000000000003</v>
      </c>
      <c r="J2156" s="153">
        <v>0.155</v>
      </c>
    </row>
    <row r="2157" spans="1:10" x14ac:dyDescent="0.25">
      <c r="A2157" s="152" t="s">
        <v>2077</v>
      </c>
      <c r="B2157" s="153">
        <v>6.8982311039302902</v>
      </c>
      <c r="C2157" s="153">
        <v>50.846243529606703</v>
      </c>
      <c r="D2157" s="153">
        <v>2.7909999999999999</v>
      </c>
      <c r="E2157" s="153">
        <v>100.242</v>
      </c>
      <c r="F2157" s="153">
        <v>131.65899999999999</v>
      </c>
      <c r="G2157" s="153">
        <v>101.215</v>
      </c>
      <c r="H2157" s="153">
        <v>26.946999999999999</v>
      </c>
      <c r="I2157" s="153">
        <v>2.8420000000000001</v>
      </c>
      <c r="J2157" s="153">
        <v>8.4000000000000005E-2</v>
      </c>
    </row>
    <row r="2158" spans="1:10" x14ac:dyDescent="0.25">
      <c r="A2158" s="152" t="s">
        <v>2078</v>
      </c>
      <c r="B2158" s="153">
        <v>5.9654862237819</v>
      </c>
      <c r="C2158" s="153">
        <v>47.653006064640003</v>
      </c>
      <c r="D2158" s="153">
        <v>2.0449999999999999</v>
      </c>
      <c r="E2158" s="153">
        <v>92.834999999999994</v>
      </c>
      <c r="F2158" s="153">
        <v>126.572</v>
      </c>
      <c r="G2158" s="153">
        <v>98.087000000000003</v>
      </c>
      <c r="H2158" s="153">
        <v>23.164999999999999</v>
      </c>
      <c r="I2158" s="153">
        <v>2.028</v>
      </c>
      <c r="J2158" s="153">
        <v>4.8000000000000001E-2</v>
      </c>
    </row>
    <row r="2159" spans="1:10" x14ac:dyDescent="0.25">
      <c r="A2159" s="152" t="s">
        <v>2079</v>
      </c>
      <c r="B2159" s="153">
        <v>5.1862228469483602</v>
      </c>
      <c r="C2159" s="153">
        <v>44.912529213033899</v>
      </c>
      <c r="D2159" s="153">
        <v>1.61</v>
      </c>
      <c r="E2159" s="153">
        <v>87.566999999999993</v>
      </c>
      <c r="F2159" s="153">
        <v>123.82</v>
      </c>
      <c r="G2159" s="153">
        <v>97.123000000000005</v>
      </c>
      <c r="H2159" s="153">
        <v>20.88</v>
      </c>
      <c r="I2159" s="153">
        <v>1.5669999999999999</v>
      </c>
      <c r="J2159" s="153">
        <v>3.3000000000000002E-2</v>
      </c>
    </row>
    <row r="2160" spans="1:10" x14ac:dyDescent="0.25">
      <c r="A2160" s="152" t="s">
        <v>2080</v>
      </c>
      <c r="B2160" s="153">
        <v>4.6395409761589299</v>
      </c>
      <c r="C2160" s="153">
        <v>42.555602111603498</v>
      </c>
      <c r="D2160" s="153">
        <v>1.37</v>
      </c>
      <c r="E2160" s="153">
        <v>84.244</v>
      </c>
      <c r="F2160" s="153">
        <v>123.496</v>
      </c>
      <c r="G2160" s="153">
        <v>98.424999999999997</v>
      </c>
      <c r="H2160" s="153">
        <v>19.763999999999999</v>
      </c>
      <c r="I2160" s="153">
        <v>1.3149999999999999</v>
      </c>
      <c r="J2160" s="153">
        <v>2.5999999999999999E-2</v>
      </c>
    </row>
    <row r="2161" spans="1:10" x14ac:dyDescent="0.25">
      <c r="A2161" s="152" t="s">
        <v>2081</v>
      </c>
      <c r="B2161" s="153">
        <v>4.24586000509664</v>
      </c>
      <c r="C2161" s="153">
        <v>40.300203466982801</v>
      </c>
      <c r="D2161" s="153">
        <v>1.2470000000000001</v>
      </c>
      <c r="E2161" s="153">
        <v>82.01</v>
      </c>
      <c r="F2161" s="153">
        <v>124.66800000000001</v>
      </c>
      <c r="G2161" s="153">
        <v>101.315</v>
      </c>
      <c r="H2161" s="153">
        <v>19.492000000000001</v>
      </c>
      <c r="I2161" s="153">
        <v>1.1879999999999999</v>
      </c>
      <c r="J2161" s="153">
        <v>0.02</v>
      </c>
    </row>
    <row r="2162" spans="1:10" x14ac:dyDescent="0.25">
      <c r="A2162" s="152" t="s">
        <v>2082</v>
      </c>
      <c r="B2162" s="153">
        <v>3.9589796010406402</v>
      </c>
      <c r="C2162" s="153">
        <v>38.218732097767301</v>
      </c>
      <c r="D2162" s="153">
        <v>1.2</v>
      </c>
      <c r="E2162" s="153">
        <v>80.010999999999996</v>
      </c>
      <c r="F2162" s="153">
        <v>126.211</v>
      </c>
      <c r="G2162" s="153">
        <v>104.94799999999999</v>
      </c>
      <c r="H2162" s="153">
        <v>19.843</v>
      </c>
      <c r="I2162" s="153">
        <v>1.147</v>
      </c>
      <c r="J2162" s="153">
        <v>0.02</v>
      </c>
    </row>
    <row r="2163" spans="1:10" x14ac:dyDescent="0.25">
      <c r="A2163" s="152" t="s">
        <v>2083</v>
      </c>
      <c r="B2163" s="153">
        <v>427.74223549757397</v>
      </c>
      <c r="C2163" s="153">
        <v>572.88949897365399</v>
      </c>
      <c r="D2163" s="153">
        <v>201.22800000000001</v>
      </c>
      <c r="E2163" s="153">
        <v>305.86700000000002</v>
      </c>
      <c r="F2163" s="153">
        <v>274.84199999999998</v>
      </c>
      <c r="G2163" s="153">
        <v>260.97000000000003</v>
      </c>
      <c r="H2163" s="153">
        <v>203.13200000000001</v>
      </c>
      <c r="I2163" s="153">
        <v>104.861</v>
      </c>
      <c r="J2163" s="153">
        <v>39.1</v>
      </c>
    </row>
    <row r="2164" spans="1:10" x14ac:dyDescent="0.25">
      <c r="A2164" s="152" t="s">
        <v>2084</v>
      </c>
      <c r="B2164" s="153">
        <v>414.427130565244</v>
      </c>
      <c r="C2164" s="153">
        <v>560.87854879677502</v>
      </c>
      <c r="D2164" s="153">
        <v>201.22800000000001</v>
      </c>
      <c r="E2164" s="153">
        <v>305.86700000000002</v>
      </c>
      <c r="F2164" s="153">
        <v>274.84199999999998</v>
      </c>
      <c r="G2164" s="153">
        <v>260.97000000000003</v>
      </c>
      <c r="H2164" s="153">
        <v>203.13200000000001</v>
      </c>
      <c r="I2164" s="153">
        <v>104.861</v>
      </c>
      <c r="J2164" s="153">
        <v>39.1</v>
      </c>
    </row>
    <row r="2165" spans="1:10" x14ac:dyDescent="0.25">
      <c r="A2165" s="152" t="s">
        <v>2085</v>
      </c>
      <c r="B2165" s="153">
        <v>408.23570212755698</v>
      </c>
      <c r="C2165" s="153">
        <v>545.855299974579</v>
      </c>
      <c r="D2165" s="153">
        <v>199.148</v>
      </c>
      <c r="E2165" s="153">
        <v>302.98500000000001</v>
      </c>
      <c r="F2165" s="153">
        <v>278.69499999999999</v>
      </c>
      <c r="G2165" s="153">
        <v>261.98</v>
      </c>
      <c r="H2165" s="153">
        <v>207.827</v>
      </c>
      <c r="I2165" s="153">
        <v>110.417</v>
      </c>
      <c r="J2165" s="153">
        <v>38.948</v>
      </c>
    </row>
    <row r="2166" spans="1:10" x14ac:dyDescent="0.25">
      <c r="A2166" s="152" t="s">
        <v>2086</v>
      </c>
      <c r="B2166" s="153">
        <v>389.69899315218601</v>
      </c>
      <c r="C2166" s="153">
        <v>508.49699885336798</v>
      </c>
      <c r="D2166" s="153">
        <v>196.429</v>
      </c>
      <c r="E2166" s="153">
        <v>299.279</v>
      </c>
      <c r="F2166" s="153">
        <v>286.11599999999999</v>
      </c>
      <c r="G2166" s="153">
        <v>264.38900000000001</v>
      </c>
      <c r="H2166" s="153">
        <v>215.45699999999999</v>
      </c>
      <c r="I2166" s="153">
        <v>119.919</v>
      </c>
      <c r="J2166" s="153">
        <v>38.411000000000001</v>
      </c>
    </row>
    <row r="2167" spans="1:10" x14ac:dyDescent="0.25">
      <c r="A2167" s="152" t="s">
        <v>2087</v>
      </c>
      <c r="B2167" s="153">
        <v>356.29624801031503</v>
      </c>
      <c r="C2167" s="153">
        <v>460.39499143408898</v>
      </c>
      <c r="D2167" s="153">
        <v>194.15100000000001</v>
      </c>
      <c r="E2167" s="153">
        <v>296.19600000000003</v>
      </c>
      <c r="F2167" s="153">
        <v>291.23399999999998</v>
      </c>
      <c r="G2167" s="153">
        <v>265.55099999999999</v>
      </c>
      <c r="H2167" s="153">
        <v>219.505</v>
      </c>
      <c r="I2167" s="153">
        <v>126.054</v>
      </c>
      <c r="J2167" s="153">
        <v>37.308999999999997</v>
      </c>
    </row>
    <row r="2168" spans="1:10" x14ac:dyDescent="0.25">
      <c r="A2168" s="152" t="s">
        <v>2088</v>
      </c>
      <c r="B2168" s="153">
        <v>325.80738158062798</v>
      </c>
      <c r="C2168" s="153">
        <v>410.44266978539503</v>
      </c>
      <c r="D2168" s="153">
        <v>192.078</v>
      </c>
      <c r="E2168" s="153">
        <v>293.464</v>
      </c>
      <c r="F2168" s="153">
        <v>294.02300000000002</v>
      </c>
      <c r="G2168" s="153">
        <v>265.42200000000003</v>
      </c>
      <c r="H2168" s="153">
        <v>220.54900000000001</v>
      </c>
      <c r="I2168" s="153">
        <v>128.714</v>
      </c>
      <c r="J2168" s="153">
        <v>35.75</v>
      </c>
    </row>
    <row r="2169" spans="1:10" x14ac:dyDescent="0.25">
      <c r="A2169" s="152" t="s">
        <v>2089</v>
      </c>
      <c r="B2169" s="153">
        <v>294.08385504013597</v>
      </c>
      <c r="C2169" s="153">
        <v>361.18338960699202</v>
      </c>
      <c r="D2169" s="153">
        <v>191.935</v>
      </c>
      <c r="E2169" s="153">
        <v>293.80700000000002</v>
      </c>
      <c r="F2169" s="153">
        <v>296.58199999999999</v>
      </c>
      <c r="G2169" s="153">
        <v>265.86599999999999</v>
      </c>
      <c r="H2169" s="153">
        <v>219.60499999999999</v>
      </c>
      <c r="I2169" s="153">
        <v>128.31399999999999</v>
      </c>
      <c r="J2169" s="153">
        <v>33.890999999999998</v>
      </c>
    </row>
    <row r="2170" spans="1:10" x14ac:dyDescent="0.25">
      <c r="A2170" s="152" t="s">
        <v>2090</v>
      </c>
      <c r="B2170" s="153">
        <v>267.763314537751</v>
      </c>
      <c r="C2170" s="153">
        <v>332.777892091924</v>
      </c>
      <c r="D2170" s="153">
        <v>194.36600000000001</v>
      </c>
      <c r="E2170" s="153">
        <v>297.64</v>
      </c>
      <c r="F2170" s="153">
        <v>299.327</v>
      </c>
      <c r="G2170" s="153">
        <v>266.81</v>
      </c>
      <c r="H2170" s="153">
        <v>215.90100000000001</v>
      </c>
      <c r="I2170" s="153">
        <v>124.15300000000001</v>
      </c>
      <c r="J2170" s="153">
        <v>31.803000000000001</v>
      </c>
    </row>
    <row r="2171" spans="1:10" x14ac:dyDescent="0.25">
      <c r="A2171" s="152" t="s">
        <v>2091</v>
      </c>
      <c r="B2171" s="153">
        <v>246.319695933741</v>
      </c>
      <c r="C2171" s="153">
        <v>317.50330224987198</v>
      </c>
      <c r="D2171" s="153">
        <v>196.339</v>
      </c>
      <c r="E2171" s="153">
        <v>300.92899999999997</v>
      </c>
      <c r="F2171" s="153">
        <v>302.10199999999998</v>
      </c>
      <c r="G2171" s="153">
        <v>268.411</v>
      </c>
      <c r="H2171" s="153">
        <v>212.18299999999999</v>
      </c>
      <c r="I2171" s="153">
        <v>119.205</v>
      </c>
      <c r="J2171" s="153">
        <v>30.831</v>
      </c>
    </row>
    <row r="2172" spans="1:10" x14ac:dyDescent="0.25">
      <c r="A2172" s="152" t="s">
        <v>2092</v>
      </c>
      <c r="B2172" s="153">
        <v>225.13692178103599</v>
      </c>
      <c r="C2172" s="153">
        <v>331.62549557607099</v>
      </c>
      <c r="D2172" s="153">
        <v>190.946</v>
      </c>
      <c r="E2172" s="153">
        <v>293.988</v>
      </c>
      <c r="F2172" s="153">
        <v>295.92</v>
      </c>
      <c r="G2172" s="153">
        <v>262.90699999999998</v>
      </c>
      <c r="H2172" s="153">
        <v>203.804</v>
      </c>
      <c r="I2172" s="153">
        <v>111.71599999999999</v>
      </c>
      <c r="J2172" s="153">
        <v>30.719000000000001</v>
      </c>
    </row>
    <row r="2173" spans="1:10" x14ac:dyDescent="0.25">
      <c r="A2173" s="152" t="s">
        <v>2093</v>
      </c>
      <c r="B2173" s="153">
        <v>205.09327477597</v>
      </c>
      <c r="C2173" s="153">
        <v>310.32109775555</v>
      </c>
      <c r="D2173" s="153">
        <v>186.26300000000001</v>
      </c>
      <c r="E2173" s="153">
        <v>289.02600000000001</v>
      </c>
      <c r="F2173" s="153">
        <v>293.38299999999998</v>
      </c>
      <c r="G2173" s="153">
        <v>261.62599999999998</v>
      </c>
      <c r="H2173" s="153">
        <v>199.71700000000001</v>
      </c>
      <c r="I2173" s="153">
        <v>106.914</v>
      </c>
      <c r="J2173" s="153">
        <v>33.070999999999998</v>
      </c>
    </row>
    <row r="2174" spans="1:10" x14ac:dyDescent="0.25">
      <c r="A2174" s="152" t="s">
        <v>2094</v>
      </c>
      <c r="B2174" s="153">
        <v>153.26436677472699</v>
      </c>
      <c r="C2174" s="153">
        <v>281.99999897450601</v>
      </c>
      <c r="D2174" s="153">
        <v>178.15100000000001</v>
      </c>
      <c r="E2174" s="153">
        <v>279.37400000000002</v>
      </c>
      <c r="F2174" s="153">
        <v>288.084</v>
      </c>
      <c r="G2174" s="153">
        <v>259.01900000000001</v>
      </c>
      <c r="H2174" s="153">
        <v>195.209</v>
      </c>
      <c r="I2174" s="153">
        <v>102.349</v>
      </c>
      <c r="J2174" s="153">
        <v>37.814</v>
      </c>
    </row>
    <row r="2175" spans="1:10" x14ac:dyDescent="0.25">
      <c r="A2175" s="152" t="s">
        <v>2095</v>
      </c>
      <c r="B2175" s="153">
        <v>122.48212391397</v>
      </c>
      <c r="C2175" s="153">
        <v>272.449999262125</v>
      </c>
      <c r="D2175" s="153">
        <v>178.84899999999999</v>
      </c>
      <c r="E2175" s="153">
        <v>264.07900000000001</v>
      </c>
      <c r="F2175" s="153">
        <v>284.39100000000002</v>
      </c>
      <c r="G2175" s="153">
        <v>240.197</v>
      </c>
      <c r="H2175" s="153">
        <v>172.60300000000001</v>
      </c>
      <c r="I2175" s="153">
        <v>91.793000000000006</v>
      </c>
      <c r="J2175" s="153">
        <v>38.088000000000001</v>
      </c>
    </row>
    <row r="2176" spans="1:10" x14ac:dyDescent="0.25">
      <c r="A2176" s="152" t="s">
        <v>2096</v>
      </c>
      <c r="B2176" s="153">
        <v>102.39418966364001</v>
      </c>
      <c r="C2176" s="153">
        <v>248.81826853753699</v>
      </c>
      <c r="D2176" s="153">
        <v>170.33600000000001</v>
      </c>
      <c r="E2176" s="153">
        <v>241.95400000000001</v>
      </c>
      <c r="F2176" s="153">
        <v>276.49099999999999</v>
      </c>
      <c r="G2176" s="153">
        <v>222.52500000000001</v>
      </c>
      <c r="H2176" s="153">
        <v>150.68199999999999</v>
      </c>
      <c r="I2176" s="153">
        <v>79.290000000000006</v>
      </c>
      <c r="J2176" s="153">
        <v>42.682000000000002</v>
      </c>
    </row>
    <row r="2177" spans="1:10" x14ac:dyDescent="0.25">
      <c r="A2177" s="152" t="s">
        <v>2097</v>
      </c>
      <c r="B2177" s="153">
        <v>84.096153188051304</v>
      </c>
      <c r="C2177" s="153">
        <v>222.816427104458</v>
      </c>
      <c r="D2177" s="153">
        <v>157.744</v>
      </c>
      <c r="E2177" s="153">
        <v>221.53</v>
      </c>
      <c r="F2177" s="153">
        <v>260.75200000000001</v>
      </c>
      <c r="G2177" s="153">
        <v>205.84</v>
      </c>
      <c r="H2177" s="153">
        <v>135.43600000000001</v>
      </c>
      <c r="I2177" s="153">
        <v>70.578999999999994</v>
      </c>
      <c r="J2177" s="153">
        <v>42.198999999999998</v>
      </c>
    </row>
    <row r="2178" spans="1:10" x14ac:dyDescent="0.25">
      <c r="A2178" s="152" t="s">
        <v>2098</v>
      </c>
      <c r="B2178" s="153">
        <v>68.478793111765299</v>
      </c>
      <c r="C2178" s="153">
        <v>198.466517329022</v>
      </c>
      <c r="D2178" s="153">
        <v>144.62799999999999</v>
      </c>
      <c r="E2178" s="153">
        <v>201.86600000000001</v>
      </c>
      <c r="F2178" s="153">
        <v>244.761</v>
      </c>
      <c r="G2178" s="153">
        <v>190.11</v>
      </c>
      <c r="H2178" s="153">
        <v>121.64100000000001</v>
      </c>
      <c r="I2178" s="153">
        <v>62.591999999999999</v>
      </c>
      <c r="J2178" s="153">
        <v>40.862000000000002</v>
      </c>
    </row>
    <row r="2179" spans="1:10" x14ac:dyDescent="0.25">
      <c r="A2179" s="152" t="s">
        <v>2099</v>
      </c>
      <c r="B2179" s="153">
        <v>53.822355804149701</v>
      </c>
      <c r="C2179" s="153">
        <v>176.48107943439399</v>
      </c>
      <c r="D2179" s="153">
        <v>131.47499999999999</v>
      </c>
      <c r="E2179" s="153">
        <v>183.36699999999999</v>
      </c>
      <c r="F2179" s="153">
        <v>229.048</v>
      </c>
      <c r="G2179" s="153">
        <v>175.58600000000001</v>
      </c>
      <c r="H2179" s="153">
        <v>109.322</v>
      </c>
      <c r="I2179" s="153">
        <v>55.390999999999998</v>
      </c>
      <c r="J2179" s="153">
        <v>38.831000000000003</v>
      </c>
    </row>
    <row r="2180" spans="1:10" x14ac:dyDescent="0.25">
      <c r="A2180" s="152" t="s">
        <v>2100</v>
      </c>
      <c r="B2180" s="153">
        <v>41.976028594323701</v>
      </c>
      <c r="C2180" s="153">
        <v>156.88219485098</v>
      </c>
      <c r="D2180" s="153">
        <v>118.79300000000001</v>
      </c>
      <c r="E2180" s="153">
        <v>166.44300000000001</v>
      </c>
      <c r="F2180" s="153">
        <v>214.19499999999999</v>
      </c>
      <c r="G2180" s="153">
        <v>162.578</v>
      </c>
      <c r="H2180" s="153">
        <v>98.575000000000003</v>
      </c>
      <c r="I2180" s="153">
        <v>49.029000000000003</v>
      </c>
      <c r="J2180" s="153">
        <v>36.307000000000002</v>
      </c>
    </row>
    <row r="2181" spans="1:10" x14ac:dyDescent="0.25">
      <c r="A2181" s="152" t="s">
        <v>2101</v>
      </c>
      <c r="B2181" s="153">
        <v>32.378037522760998</v>
      </c>
      <c r="C2181" s="153">
        <v>139.25853360072</v>
      </c>
      <c r="D2181" s="153">
        <v>106.893</v>
      </c>
      <c r="E2181" s="153">
        <v>151.27000000000001</v>
      </c>
      <c r="F2181" s="153">
        <v>200.55199999999999</v>
      </c>
      <c r="G2181" s="153">
        <v>151.19999999999999</v>
      </c>
      <c r="H2181" s="153">
        <v>89.350999999999999</v>
      </c>
      <c r="I2181" s="153">
        <v>43.499000000000002</v>
      </c>
      <c r="J2181" s="153">
        <v>33.454999999999998</v>
      </c>
    </row>
    <row r="2182" spans="1:10" x14ac:dyDescent="0.25">
      <c r="A2182" s="152" t="s">
        <v>2102</v>
      </c>
      <c r="B2182" s="153">
        <v>26.454574085646801</v>
      </c>
      <c r="C2182" s="153">
        <v>123.93027699519401</v>
      </c>
      <c r="D2182" s="153">
        <v>95.831999999999994</v>
      </c>
      <c r="E2182" s="153">
        <v>137.72900000000001</v>
      </c>
      <c r="F2182" s="153">
        <v>188.14599999999999</v>
      </c>
      <c r="G2182" s="153">
        <v>141.32499999999999</v>
      </c>
      <c r="H2182" s="153">
        <v>81.466999999999999</v>
      </c>
      <c r="I2182" s="153">
        <v>38.707000000000001</v>
      </c>
      <c r="J2182" s="153">
        <v>30.414000000000001</v>
      </c>
    </row>
    <row r="2183" spans="1:10" x14ac:dyDescent="0.25">
      <c r="A2183" s="152" t="s">
        <v>2103</v>
      </c>
      <c r="B2183" s="153">
        <v>56.117212860385301</v>
      </c>
      <c r="C2183" s="153">
        <v>150.575024537182</v>
      </c>
      <c r="D2183" s="153">
        <v>25.047999999999998</v>
      </c>
      <c r="E2183" s="153">
        <v>243.51300000000001</v>
      </c>
      <c r="F2183" s="153">
        <v>236.309</v>
      </c>
      <c r="G2183" s="153">
        <v>156.5</v>
      </c>
      <c r="H2183" s="153">
        <v>115.354</v>
      </c>
      <c r="I2183" s="153">
        <v>46.695999999999998</v>
      </c>
      <c r="J2183" s="153">
        <v>3.78</v>
      </c>
    </row>
    <row r="2184" spans="1:10" x14ac:dyDescent="0.25">
      <c r="A2184" s="152" t="s">
        <v>2104</v>
      </c>
      <c r="B2184" s="153">
        <v>39.763289482940301</v>
      </c>
      <c r="C2184" s="153">
        <v>127.617313459152</v>
      </c>
      <c r="D2184" s="153">
        <v>23.013000000000002</v>
      </c>
      <c r="E2184" s="153">
        <v>223.73099999999999</v>
      </c>
      <c r="F2184" s="153">
        <v>217.11099999999999</v>
      </c>
      <c r="G2184" s="153">
        <v>143.786</v>
      </c>
      <c r="H2184" s="153">
        <v>105.983</v>
      </c>
      <c r="I2184" s="153">
        <v>42.902999999999999</v>
      </c>
      <c r="J2184" s="153">
        <v>3.4729999999999999</v>
      </c>
    </row>
    <row r="2185" spans="1:10" x14ac:dyDescent="0.25">
      <c r="A2185" s="152" t="s">
        <v>2105</v>
      </c>
      <c r="B2185" s="153">
        <v>32.833469147351302</v>
      </c>
      <c r="C2185" s="153">
        <v>115.374901402959</v>
      </c>
      <c r="D2185" s="153">
        <v>19.073</v>
      </c>
      <c r="E2185" s="153">
        <v>185.42599999999999</v>
      </c>
      <c r="F2185" s="153">
        <v>179.94</v>
      </c>
      <c r="G2185" s="153">
        <v>119.16800000000001</v>
      </c>
      <c r="H2185" s="153">
        <v>87.837000000000003</v>
      </c>
      <c r="I2185" s="153">
        <v>35.557000000000002</v>
      </c>
      <c r="J2185" s="153">
        <v>2.879</v>
      </c>
    </row>
    <row r="2186" spans="1:10" x14ac:dyDescent="0.25">
      <c r="A2186" s="152" t="s">
        <v>2106</v>
      </c>
      <c r="B2186" s="153">
        <v>27.233161155150398</v>
      </c>
      <c r="C2186" s="153">
        <v>104.289323879457</v>
      </c>
      <c r="D2186" s="153">
        <v>13.581</v>
      </c>
      <c r="E2186" s="153">
        <v>103.253</v>
      </c>
      <c r="F2186" s="153">
        <v>143.85300000000001</v>
      </c>
      <c r="G2186" s="153">
        <v>89.171999999999997</v>
      </c>
      <c r="H2186" s="153">
        <v>52.470999999999997</v>
      </c>
      <c r="I2186" s="153">
        <v>19.018999999999998</v>
      </c>
      <c r="J2186" s="153">
        <v>1.871</v>
      </c>
    </row>
    <row r="2187" spans="1:10" x14ac:dyDescent="0.25">
      <c r="A2187" s="152" t="s">
        <v>2107</v>
      </c>
      <c r="B2187" s="153">
        <v>22.6764265073761</v>
      </c>
      <c r="C2187" s="153">
        <v>94.258557962729896</v>
      </c>
      <c r="D2187" s="153">
        <v>12.56</v>
      </c>
      <c r="E2187" s="153">
        <v>103.277</v>
      </c>
      <c r="F2187" s="153">
        <v>131.81899999999999</v>
      </c>
      <c r="G2187" s="153">
        <v>90.337000000000003</v>
      </c>
      <c r="H2187" s="153">
        <v>46.869</v>
      </c>
      <c r="I2187" s="153">
        <v>14.71</v>
      </c>
      <c r="J2187" s="153">
        <v>1.5680000000000001</v>
      </c>
    </row>
    <row r="2188" spans="1:10" x14ac:dyDescent="0.25">
      <c r="A2188" s="152" t="s">
        <v>2108</v>
      </c>
      <c r="B2188" s="153">
        <v>18.946559291326299</v>
      </c>
      <c r="C2188" s="153">
        <v>85.187626760540795</v>
      </c>
      <c r="D2188" s="153">
        <v>14.349</v>
      </c>
      <c r="E2188" s="153">
        <v>105.69</v>
      </c>
      <c r="F2188" s="153">
        <v>148.11099999999999</v>
      </c>
      <c r="G2188" s="153">
        <v>95.721000000000004</v>
      </c>
      <c r="H2188" s="153">
        <v>45.719000000000001</v>
      </c>
      <c r="I2188" s="153">
        <v>12.747999999999999</v>
      </c>
      <c r="J2188" s="153">
        <v>1.1819999999999999</v>
      </c>
    </row>
    <row r="2189" spans="1:10" x14ac:dyDescent="0.25">
      <c r="A2189" s="152" t="s">
        <v>2109</v>
      </c>
      <c r="B2189" s="153">
        <v>15.877634035976</v>
      </c>
      <c r="C2189" s="153">
        <v>76.988630647565202</v>
      </c>
      <c r="D2189" s="153">
        <v>13.829000000000001</v>
      </c>
      <c r="E2189" s="153">
        <v>92.350999999999999</v>
      </c>
      <c r="F2189" s="153">
        <v>133.41499999999999</v>
      </c>
      <c r="G2189" s="153">
        <v>89.977999999999994</v>
      </c>
      <c r="H2189" s="153">
        <v>45.003999999999998</v>
      </c>
      <c r="I2189" s="153">
        <v>11.558999999999999</v>
      </c>
      <c r="J2189" s="153">
        <v>0.46400000000000002</v>
      </c>
    </row>
    <row r="2190" spans="1:10" x14ac:dyDescent="0.25">
      <c r="A2190" s="152" t="s">
        <v>2110</v>
      </c>
      <c r="B2190" s="153">
        <v>13.3412692649386</v>
      </c>
      <c r="C2190" s="153">
        <v>69.580575382893301</v>
      </c>
      <c r="D2190" s="153">
        <v>12.244</v>
      </c>
      <c r="E2190" s="153">
        <v>85.064999999999998</v>
      </c>
      <c r="F2190" s="153">
        <v>150.881</v>
      </c>
      <c r="G2190" s="153">
        <v>98.98</v>
      </c>
      <c r="H2190" s="153">
        <v>43.073</v>
      </c>
      <c r="I2190" s="153">
        <v>11.083</v>
      </c>
      <c r="J2190" s="153">
        <v>0.51400000000000001</v>
      </c>
    </row>
    <row r="2191" spans="1:10" x14ac:dyDescent="0.25">
      <c r="A2191" s="152" t="s">
        <v>2111</v>
      </c>
      <c r="B2191" s="153">
        <v>11.2370534381068</v>
      </c>
      <c r="C2191" s="153">
        <v>62.889143199390297</v>
      </c>
      <c r="D2191" s="153">
        <v>11.884</v>
      </c>
      <c r="E2191" s="153">
        <v>82.391000000000005</v>
      </c>
      <c r="F2191" s="153">
        <v>151.572</v>
      </c>
      <c r="G2191" s="153">
        <v>101.82299999999999</v>
      </c>
      <c r="H2191" s="153">
        <v>41.320999999999998</v>
      </c>
      <c r="I2191" s="153">
        <v>9.1419999999999995</v>
      </c>
      <c r="J2191" s="153">
        <v>0.40699999999999997</v>
      </c>
    </row>
    <row r="2192" spans="1:10" x14ac:dyDescent="0.25">
      <c r="A2192" s="152" t="s">
        <v>2112</v>
      </c>
      <c r="B2192" s="153">
        <v>9.4856817127476596</v>
      </c>
      <c r="C2192" s="153">
        <v>56.8463025602043</v>
      </c>
      <c r="D2192" s="153">
        <v>18.550999999999998</v>
      </c>
      <c r="E2192" s="153">
        <v>75.805000000000007</v>
      </c>
      <c r="F2192" s="153">
        <v>142.285</v>
      </c>
      <c r="G2192" s="153">
        <v>92.772999999999996</v>
      </c>
      <c r="H2192" s="153">
        <v>36.790999999999997</v>
      </c>
      <c r="I2192" s="153">
        <v>7.6859999999999999</v>
      </c>
      <c r="J2192" s="153">
        <v>0.26900000000000002</v>
      </c>
    </row>
    <row r="2193" spans="1:10" x14ac:dyDescent="0.25">
      <c r="A2193" s="152" t="s">
        <v>2113</v>
      </c>
      <c r="B2193" s="153">
        <v>8.0239203577596694</v>
      </c>
      <c r="C2193" s="153">
        <v>51.390069133211803</v>
      </c>
      <c r="D2193" s="153">
        <v>20.302</v>
      </c>
      <c r="E2193" s="153">
        <v>59.353000000000002</v>
      </c>
      <c r="F2193" s="153">
        <v>108.19499999999999</v>
      </c>
      <c r="G2193" s="153">
        <v>74.084000000000003</v>
      </c>
      <c r="H2193" s="153">
        <v>26.38</v>
      </c>
      <c r="I2193" s="153">
        <v>4.7619999999999996</v>
      </c>
      <c r="J2193" s="153">
        <v>0.14399999999999999</v>
      </c>
    </row>
    <row r="2194" spans="1:10" x14ac:dyDescent="0.25">
      <c r="A2194" s="152" t="s">
        <v>2114</v>
      </c>
      <c r="B2194" s="153">
        <v>6.8009374440117796</v>
      </c>
      <c r="C2194" s="153">
        <v>46.463912420592301</v>
      </c>
      <c r="D2194" s="153">
        <v>18.369</v>
      </c>
      <c r="E2194" s="153">
        <v>43.284999999999997</v>
      </c>
      <c r="F2194" s="153">
        <v>92.790999999999997</v>
      </c>
      <c r="G2194" s="153">
        <v>84.91</v>
      </c>
      <c r="H2194" s="153">
        <v>32.429000000000002</v>
      </c>
      <c r="I2194" s="153">
        <v>5.52</v>
      </c>
      <c r="J2194" s="153">
        <v>0.216</v>
      </c>
    </row>
    <row r="2195" spans="1:10" x14ac:dyDescent="0.25">
      <c r="A2195" s="152" t="s">
        <v>2115</v>
      </c>
      <c r="B2195" s="153">
        <v>5.7755725282857604</v>
      </c>
      <c r="C2195" s="153">
        <v>42.0165747749394</v>
      </c>
      <c r="D2195" s="153">
        <v>17.766999999999999</v>
      </c>
      <c r="E2195" s="153">
        <v>39.405999999999999</v>
      </c>
      <c r="F2195" s="153">
        <v>87.119</v>
      </c>
      <c r="G2195" s="153">
        <v>92.819000000000003</v>
      </c>
      <c r="H2195" s="153">
        <v>42.869</v>
      </c>
      <c r="I2195" s="153">
        <v>6.75</v>
      </c>
      <c r="J2195" s="153">
        <v>0.25</v>
      </c>
    </row>
    <row r="2196" spans="1:10" x14ac:dyDescent="0.25">
      <c r="A2196" s="152" t="s">
        <v>2116</v>
      </c>
      <c r="B2196" s="153">
        <v>4.84142520720299</v>
      </c>
      <c r="C2196" s="153">
        <v>39.020180158423997</v>
      </c>
      <c r="D2196" s="153">
        <v>15.456</v>
      </c>
      <c r="E2196" s="153">
        <v>27.710999999999999</v>
      </c>
      <c r="F2196" s="153">
        <v>72.540999999999997</v>
      </c>
      <c r="G2196" s="153">
        <v>110.30500000000001</v>
      </c>
      <c r="H2196" s="153">
        <v>62.277999999999999</v>
      </c>
      <c r="I2196" s="153">
        <v>9.0630000000000006</v>
      </c>
      <c r="J2196" s="153">
        <v>0.28599999999999998</v>
      </c>
    </row>
    <row r="2197" spans="1:10" x14ac:dyDescent="0.25">
      <c r="A2197" s="152" t="s">
        <v>2117</v>
      </c>
      <c r="B2197" s="153">
        <v>4.2497878946284899</v>
      </c>
      <c r="C2197" s="153">
        <v>36.610495387063899</v>
      </c>
      <c r="D2197" s="153">
        <v>14.433999999999999</v>
      </c>
      <c r="E2197" s="153">
        <v>24.774999999999999</v>
      </c>
      <c r="F2197" s="153">
        <v>68.986000000000004</v>
      </c>
      <c r="G2197" s="153">
        <v>117.643</v>
      </c>
      <c r="H2197" s="153">
        <v>70.638000000000005</v>
      </c>
      <c r="I2197" s="153">
        <v>10.151999999999999</v>
      </c>
      <c r="J2197" s="153">
        <v>0.29199999999999998</v>
      </c>
    </row>
    <row r="2198" spans="1:10" x14ac:dyDescent="0.25">
      <c r="A2198" s="152" t="s">
        <v>2118</v>
      </c>
      <c r="B2198" s="153">
        <v>3.72690969181</v>
      </c>
      <c r="C2198" s="153">
        <v>34.383017779610697</v>
      </c>
      <c r="D2198" s="153">
        <v>13.411</v>
      </c>
      <c r="E2198" s="153">
        <v>23.036000000000001</v>
      </c>
      <c r="F2198" s="153">
        <v>67.209000000000003</v>
      </c>
      <c r="G2198" s="153">
        <v>123.194</v>
      </c>
      <c r="H2198" s="153">
        <v>76.753</v>
      </c>
      <c r="I2198" s="153">
        <v>11.058</v>
      </c>
      <c r="J2198" s="153">
        <v>0.29899999999999999</v>
      </c>
    </row>
    <row r="2199" spans="1:10" x14ac:dyDescent="0.25">
      <c r="A2199" s="152" t="s">
        <v>2119</v>
      </c>
      <c r="B2199" s="153">
        <v>3.2897802105886802</v>
      </c>
      <c r="C2199" s="153">
        <v>32.306267563865902</v>
      </c>
      <c r="D2199" s="153">
        <v>12.46</v>
      </c>
      <c r="E2199" s="153">
        <v>22.4</v>
      </c>
      <c r="F2199" s="153">
        <v>67.427999999999997</v>
      </c>
      <c r="G2199" s="153">
        <v>127.489</v>
      </c>
      <c r="H2199" s="153">
        <v>80.45</v>
      </c>
      <c r="I2199" s="153">
        <v>11.763999999999999</v>
      </c>
      <c r="J2199" s="153">
        <v>0.309</v>
      </c>
    </row>
    <row r="2200" spans="1:10" x14ac:dyDescent="0.25">
      <c r="A2200" s="152" t="s">
        <v>2120</v>
      </c>
      <c r="B2200" s="153">
        <v>2.9451692806401502</v>
      </c>
      <c r="C2200" s="153">
        <v>30.4821986987528</v>
      </c>
      <c r="D2200" s="153">
        <v>12.208</v>
      </c>
      <c r="E2200" s="153">
        <v>22.748999999999999</v>
      </c>
      <c r="F2200" s="153">
        <v>69.518000000000001</v>
      </c>
      <c r="G2200" s="153">
        <v>130.43700000000001</v>
      </c>
      <c r="H2200" s="153">
        <v>81.430999999999997</v>
      </c>
      <c r="I2200" s="153">
        <v>12.215</v>
      </c>
      <c r="J2200" s="153">
        <v>0.32200000000000001</v>
      </c>
    </row>
    <row r="2201" spans="1:10" x14ac:dyDescent="0.25">
      <c r="A2201" s="152" t="s">
        <v>2121</v>
      </c>
      <c r="B2201" s="153">
        <v>2.6899163470238698</v>
      </c>
      <c r="C2201" s="153">
        <v>28.787224237373898</v>
      </c>
      <c r="D2201" s="153">
        <v>11.664999999999999</v>
      </c>
      <c r="E2201" s="153">
        <v>23.18</v>
      </c>
      <c r="F2201" s="153">
        <v>70.837000000000003</v>
      </c>
      <c r="G2201" s="153">
        <v>132.91</v>
      </c>
      <c r="H2201" s="153">
        <v>82.972999999999999</v>
      </c>
      <c r="I2201" s="153">
        <v>12.446999999999999</v>
      </c>
      <c r="J2201" s="153">
        <v>0.32800000000000001</v>
      </c>
    </row>
    <row r="2202" spans="1:10" x14ac:dyDescent="0.25">
      <c r="A2202" s="152" t="s">
        <v>2122</v>
      </c>
      <c r="B2202" s="153">
        <v>2.4784869925810198</v>
      </c>
      <c r="C2202" s="153">
        <v>27.177085668474099</v>
      </c>
      <c r="D2202" s="153">
        <v>11.487</v>
      </c>
      <c r="E2202" s="153">
        <v>23.51</v>
      </c>
      <c r="F2202" s="153">
        <v>71.844999999999999</v>
      </c>
      <c r="G2202" s="153">
        <v>134.80199999999999</v>
      </c>
      <c r="H2202" s="153">
        <v>84.158000000000001</v>
      </c>
      <c r="I2202" s="153">
        <v>12.625999999999999</v>
      </c>
      <c r="J2202" s="153">
        <v>0.33200000000000002</v>
      </c>
    </row>
    <row r="2203" spans="1:10" x14ac:dyDescent="0.25">
      <c r="A2203" s="152" t="s">
        <v>2123</v>
      </c>
      <c r="B2203" s="153">
        <v>113.922242828222</v>
      </c>
      <c r="C2203" s="153">
        <v>371.303767197703</v>
      </c>
      <c r="D2203" s="153">
        <v>58.378999999999998</v>
      </c>
      <c r="E2203" s="153">
        <v>223.03299999999999</v>
      </c>
      <c r="F2203" s="153">
        <v>293.57400000000001</v>
      </c>
      <c r="G2203" s="153">
        <v>265.91399999999999</v>
      </c>
      <c r="H2203" s="153">
        <v>194.471</v>
      </c>
      <c r="I2203" s="153">
        <v>94.158000000000001</v>
      </c>
      <c r="J2203" s="153">
        <v>12.471</v>
      </c>
    </row>
    <row r="2204" spans="1:10" x14ac:dyDescent="0.25">
      <c r="A2204" s="152" t="s">
        <v>2124</v>
      </c>
      <c r="B2204" s="153">
        <v>91.752842771226</v>
      </c>
      <c r="C2204" s="153">
        <v>322.83057335880801</v>
      </c>
      <c r="D2204" s="153">
        <v>58.378999999999998</v>
      </c>
      <c r="E2204" s="153">
        <v>223.03299999999999</v>
      </c>
      <c r="F2204" s="153">
        <v>293.57400000000001</v>
      </c>
      <c r="G2204" s="153">
        <v>265.91399999999999</v>
      </c>
      <c r="H2204" s="153">
        <v>194.471</v>
      </c>
      <c r="I2204" s="153">
        <v>94.158000000000001</v>
      </c>
      <c r="J2204" s="153">
        <v>12.471</v>
      </c>
    </row>
    <row r="2205" spans="1:10" x14ac:dyDescent="0.25">
      <c r="A2205" s="152" t="s">
        <v>2125</v>
      </c>
      <c r="B2205" s="153">
        <v>73.859514858417697</v>
      </c>
      <c r="C2205" s="153">
        <v>279.31648681864402</v>
      </c>
      <c r="D2205" s="153">
        <v>55.720999999999997</v>
      </c>
      <c r="E2205" s="153">
        <v>212.87700000000001</v>
      </c>
      <c r="F2205" s="153">
        <v>280.20600000000002</v>
      </c>
      <c r="G2205" s="153">
        <v>253.80699999999999</v>
      </c>
      <c r="H2205" s="153">
        <v>185.61600000000001</v>
      </c>
      <c r="I2205" s="153">
        <v>89.87</v>
      </c>
      <c r="J2205" s="153">
        <v>11.903</v>
      </c>
    </row>
    <row r="2206" spans="1:10" x14ac:dyDescent="0.25">
      <c r="A2206" s="152" t="s">
        <v>2126</v>
      </c>
      <c r="B2206" s="153">
        <v>59.199688146838298</v>
      </c>
      <c r="C2206" s="153">
        <v>239.81008629574399</v>
      </c>
      <c r="D2206" s="153">
        <v>58.99</v>
      </c>
      <c r="E2206" s="153">
        <v>211.64</v>
      </c>
      <c r="F2206" s="153">
        <v>264.61</v>
      </c>
      <c r="G2206" s="153">
        <v>226.87</v>
      </c>
      <c r="H2206" s="153">
        <v>156.62</v>
      </c>
      <c r="I2206" s="153">
        <v>71.989999999999995</v>
      </c>
      <c r="J2206" s="153">
        <v>9.2799999999999994</v>
      </c>
    </row>
    <row r="2207" spans="1:10" x14ac:dyDescent="0.25">
      <c r="A2207" s="152" t="s">
        <v>2127</v>
      </c>
      <c r="B2207" s="153">
        <v>45.840834275100903</v>
      </c>
      <c r="C2207" s="153">
        <v>198.32489806646601</v>
      </c>
      <c r="D2207" s="153">
        <v>54.566000000000003</v>
      </c>
      <c r="E2207" s="153">
        <v>186.023</v>
      </c>
      <c r="F2207" s="153">
        <v>222.07499999999999</v>
      </c>
      <c r="G2207" s="153">
        <v>180.24600000000001</v>
      </c>
      <c r="H2207" s="153">
        <v>116.64700000000001</v>
      </c>
      <c r="I2207" s="153">
        <v>50.209000000000003</v>
      </c>
      <c r="J2207" s="153">
        <v>6.234</v>
      </c>
    </row>
    <row r="2208" spans="1:10" x14ac:dyDescent="0.25">
      <c r="A2208" s="152" t="s">
        <v>2128</v>
      </c>
      <c r="B2208" s="153">
        <v>35.494481475455999</v>
      </c>
      <c r="C2208" s="153">
        <v>163.320758547173</v>
      </c>
      <c r="D2208" s="153">
        <v>39.612000000000002</v>
      </c>
      <c r="E2208" s="153">
        <v>129.48500000000001</v>
      </c>
      <c r="F2208" s="153">
        <v>148.23500000000001</v>
      </c>
      <c r="G2208" s="153">
        <v>113.90300000000001</v>
      </c>
      <c r="H2208" s="153">
        <v>68.513000000000005</v>
      </c>
      <c r="I2208" s="153">
        <v>27.067</v>
      </c>
      <c r="J2208" s="153">
        <v>3.1850000000000001</v>
      </c>
    </row>
    <row r="2209" spans="1:10" x14ac:dyDescent="0.25">
      <c r="A2209" s="152" t="s">
        <v>2129</v>
      </c>
      <c r="B2209" s="153">
        <v>27.490570563915401</v>
      </c>
      <c r="C2209" s="153">
        <v>134.03469260311999</v>
      </c>
      <c r="D2209" s="153">
        <v>35.356999999999999</v>
      </c>
      <c r="E2209" s="153">
        <v>111.554</v>
      </c>
      <c r="F2209" s="153">
        <v>122.934</v>
      </c>
      <c r="G2209" s="153">
        <v>89.421999999999997</v>
      </c>
      <c r="H2209" s="153">
        <v>49.476999999999997</v>
      </c>
      <c r="I2209" s="153">
        <v>17.385999999999999</v>
      </c>
      <c r="J2209" s="153">
        <v>1.87</v>
      </c>
    </row>
    <row r="2210" spans="1:10" x14ac:dyDescent="0.25">
      <c r="A2210" s="152" t="s">
        <v>2130</v>
      </c>
      <c r="B2210" s="153">
        <v>21.307496135368002</v>
      </c>
      <c r="C2210" s="153">
        <v>109.718375899394</v>
      </c>
      <c r="D2210" s="153">
        <v>33.32</v>
      </c>
      <c r="E2210" s="153">
        <v>105.863</v>
      </c>
      <c r="F2210" s="153">
        <v>121.92100000000001</v>
      </c>
      <c r="G2210" s="153">
        <v>93.596000000000004</v>
      </c>
      <c r="H2210" s="153">
        <v>53.334000000000003</v>
      </c>
      <c r="I2210" s="153">
        <v>18.207000000000001</v>
      </c>
      <c r="J2210" s="153">
        <v>1.7589999999999999</v>
      </c>
    </row>
    <row r="2211" spans="1:10" x14ac:dyDescent="0.25">
      <c r="A2211" s="152" t="s">
        <v>2131</v>
      </c>
      <c r="B2211" s="153">
        <v>16.523282760097</v>
      </c>
      <c r="C2211" s="153">
        <v>89.627920997660894</v>
      </c>
      <c r="D2211" s="153">
        <v>28.681000000000001</v>
      </c>
      <c r="E2211" s="153">
        <v>91.837999999999994</v>
      </c>
      <c r="F2211" s="153">
        <v>110.854</v>
      </c>
      <c r="G2211" s="153">
        <v>89.641000000000005</v>
      </c>
      <c r="H2211" s="153">
        <v>52.429000000000002</v>
      </c>
      <c r="I2211" s="153">
        <v>17.45</v>
      </c>
      <c r="J2211" s="153">
        <v>1.5069999999999999</v>
      </c>
    </row>
    <row r="2212" spans="1:10" x14ac:dyDescent="0.25">
      <c r="A2212" s="152" t="s">
        <v>2132</v>
      </c>
      <c r="B2212" s="153">
        <v>12.8291786140328</v>
      </c>
      <c r="C2212" s="153">
        <v>73.0911267927126</v>
      </c>
      <c r="D2212" s="153">
        <v>25.965</v>
      </c>
      <c r="E2212" s="153">
        <v>83.882000000000005</v>
      </c>
      <c r="F2212" s="153">
        <v>106.453</v>
      </c>
      <c r="G2212" s="153">
        <v>90.512</v>
      </c>
      <c r="H2212" s="153">
        <v>54.195999999999998</v>
      </c>
      <c r="I2212" s="153">
        <v>17.632000000000001</v>
      </c>
      <c r="J2212" s="153">
        <v>1.36</v>
      </c>
    </row>
    <row r="2213" spans="1:10" x14ac:dyDescent="0.25">
      <c r="A2213" s="152" t="s">
        <v>2133</v>
      </c>
      <c r="B2213" s="153">
        <v>9.9603980392005695</v>
      </c>
      <c r="C2213" s="153">
        <v>59.552965824517898</v>
      </c>
      <c r="D2213" s="153">
        <v>24.462</v>
      </c>
      <c r="E2213" s="153">
        <v>79.822999999999993</v>
      </c>
      <c r="F2213" s="153">
        <v>106.886</v>
      </c>
      <c r="G2213" s="153">
        <v>95.411000000000001</v>
      </c>
      <c r="H2213" s="153">
        <v>58.347000000000001</v>
      </c>
      <c r="I2213" s="153">
        <v>18.597000000000001</v>
      </c>
      <c r="J2213" s="153">
        <v>1.274</v>
      </c>
    </row>
    <row r="2214" spans="1:10" x14ac:dyDescent="0.25">
      <c r="A2214" s="152" t="s">
        <v>2134</v>
      </c>
      <c r="B2214" s="153">
        <v>8.8838063452671996</v>
      </c>
      <c r="C2214" s="153">
        <v>52.807806890169701</v>
      </c>
      <c r="D2214" s="153">
        <v>23.983000000000001</v>
      </c>
      <c r="E2214" s="153">
        <v>79.17</v>
      </c>
      <c r="F2214" s="153">
        <v>112.312</v>
      </c>
      <c r="G2214" s="153">
        <v>105.09</v>
      </c>
      <c r="H2214" s="153">
        <v>65.509</v>
      </c>
      <c r="I2214" s="153">
        <v>20.495999999999999</v>
      </c>
      <c r="J2214" s="153">
        <v>1.24</v>
      </c>
    </row>
    <row r="2215" spans="1:10" x14ac:dyDescent="0.25">
      <c r="A2215" s="152" t="s">
        <v>2135</v>
      </c>
      <c r="B2215" s="153">
        <v>7.39872629927119</v>
      </c>
      <c r="C2215" s="153">
        <v>45.5361212857377</v>
      </c>
      <c r="D2215" s="153">
        <v>21.106000000000002</v>
      </c>
      <c r="E2215" s="153">
        <v>70.617999999999995</v>
      </c>
      <c r="F2215" s="153">
        <v>106.625</v>
      </c>
      <c r="G2215" s="153">
        <v>104.438</v>
      </c>
      <c r="H2215" s="153">
        <v>66.247</v>
      </c>
      <c r="I2215" s="153">
        <v>20.38</v>
      </c>
      <c r="J2215" s="153">
        <v>1.0860000000000001</v>
      </c>
    </row>
    <row r="2216" spans="1:10" x14ac:dyDescent="0.25">
      <c r="A2216" s="152" t="s">
        <v>2136</v>
      </c>
      <c r="B2216" s="153">
        <v>5.8509571659199899</v>
      </c>
      <c r="C2216" s="153">
        <v>41.477058761323597</v>
      </c>
      <c r="D2216" s="153">
        <v>17.177</v>
      </c>
      <c r="E2216" s="153">
        <v>59.222000000000001</v>
      </c>
      <c r="F2216" s="153">
        <v>100.605</v>
      </c>
      <c r="G2216" s="153">
        <v>106.973</v>
      </c>
      <c r="H2216" s="153">
        <v>69.561999999999998</v>
      </c>
      <c r="I2216" s="153">
        <v>20.608000000000001</v>
      </c>
      <c r="J2216" s="153">
        <v>0.89300000000000002</v>
      </c>
    </row>
    <row r="2217" spans="1:10" x14ac:dyDescent="0.25">
      <c r="A2217" s="152" t="s">
        <v>2137</v>
      </c>
      <c r="B2217" s="153">
        <v>4.9635606774913699</v>
      </c>
      <c r="C2217" s="153">
        <v>37.5344923401816</v>
      </c>
      <c r="D2217" s="153">
        <v>15.492000000000001</v>
      </c>
      <c r="E2217" s="153">
        <v>54.393000000000001</v>
      </c>
      <c r="F2217" s="153">
        <v>97.665999999999997</v>
      </c>
      <c r="G2217" s="153">
        <v>107.38</v>
      </c>
      <c r="H2217" s="153">
        <v>70.12</v>
      </c>
      <c r="I2217" s="153">
        <v>20.303000000000001</v>
      </c>
      <c r="J2217" s="153">
        <v>0.80600000000000005</v>
      </c>
    </row>
    <row r="2218" spans="1:10" x14ac:dyDescent="0.25">
      <c r="A2218" s="152" t="s">
        <v>2138</v>
      </c>
      <c r="B2218" s="153">
        <v>4.2734837779199202</v>
      </c>
      <c r="C2218" s="153">
        <v>33.990217172241799</v>
      </c>
      <c r="D2218" s="153">
        <v>14.2</v>
      </c>
      <c r="E2218" s="153">
        <v>50.908999999999999</v>
      </c>
      <c r="F2218" s="153">
        <v>96.373999999999995</v>
      </c>
      <c r="G2218" s="153">
        <v>109.024</v>
      </c>
      <c r="H2218" s="153">
        <v>71.102999999999994</v>
      </c>
      <c r="I2218" s="153">
        <v>20.067</v>
      </c>
      <c r="J2218" s="153">
        <v>0.74299999999999999</v>
      </c>
    </row>
    <row r="2219" spans="1:10" x14ac:dyDescent="0.25">
      <c r="A2219" s="152" t="s">
        <v>2139</v>
      </c>
      <c r="B2219" s="153">
        <v>3.7191114513072101</v>
      </c>
      <c r="C2219" s="153">
        <v>30.821076930943399</v>
      </c>
      <c r="D2219" s="153">
        <v>13.125</v>
      </c>
      <c r="E2219" s="153">
        <v>48.18</v>
      </c>
      <c r="F2219" s="153">
        <v>95.900999999999996</v>
      </c>
      <c r="G2219" s="153">
        <v>111.07899999999999</v>
      </c>
      <c r="H2219" s="153">
        <v>71.965999999999994</v>
      </c>
      <c r="I2219" s="153">
        <v>19.739999999999998</v>
      </c>
      <c r="J2219" s="153">
        <v>0.68899999999999995</v>
      </c>
    </row>
    <row r="2220" spans="1:10" x14ac:dyDescent="0.25">
      <c r="A2220" s="152" t="s">
        <v>2140</v>
      </c>
      <c r="B2220" s="153">
        <v>3.2532040647148501</v>
      </c>
      <c r="C2220" s="153">
        <v>27.832949587812401</v>
      </c>
      <c r="D2220" s="153">
        <v>12.194000000000001</v>
      </c>
      <c r="E2220" s="153">
        <v>45.988999999999997</v>
      </c>
      <c r="F2220" s="153">
        <v>95.971000000000004</v>
      </c>
      <c r="G2220" s="153">
        <v>113.25</v>
      </c>
      <c r="H2220" s="153">
        <v>72.5</v>
      </c>
      <c r="I2220" s="153">
        <v>19.271999999999998</v>
      </c>
      <c r="J2220" s="153">
        <v>0.64400000000000002</v>
      </c>
    </row>
    <row r="2221" spans="1:10" x14ac:dyDescent="0.25">
      <c r="A2221" s="152" t="s">
        <v>2141</v>
      </c>
      <c r="B2221" s="153">
        <v>2.8737127417231001</v>
      </c>
      <c r="C2221" s="153">
        <v>25.223583064633999</v>
      </c>
      <c r="D2221" s="153">
        <v>11.374000000000001</v>
      </c>
      <c r="E2221" s="153">
        <v>44.481999999999999</v>
      </c>
      <c r="F2221" s="153">
        <v>96.409000000000006</v>
      </c>
      <c r="G2221" s="153">
        <v>115.36799999999999</v>
      </c>
      <c r="H2221" s="153">
        <v>72.593000000000004</v>
      </c>
      <c r="I2221" s="153">
        <v>18.646000000000001</v>
      </c>
      <c r="J2221" s="153">
        <v>0.60799999999999998</v>
      </c>
    </row>
    <row r="2222" spans="1:10" x14ac:dyDescent="0.25">
      <c r="A2222" s="152" t="s">
        <v>2142</v>
      </c>
      <c r="B2222" s="153">
        <v>2.56354203347375</v>
      </c>
      <c r="C2222" s="153">
        <v>22.967852384545498</v>
      </c>
      <c r="D2222" s="153">
        <v>10.686</v>
      </c>
      <c r="E2222" s="153">
        <v>43.939</v>
      </c>
      <c r="F2222" s="153">
        <v>97.317999999999998</v>
      </c>
      <c r="G2222" s="153">
        <v>116.97199999999999</v>
      </c>
      <c r="H2222" s="153">
        <v>72.302999999999997</v>
      </c>
      <c r="I2222" s="153">
        <v>17.887</v>
      </c>
      <c r="J2222" s="153">
        <v>0.57499999999999996</v>
      </c>
    </row>
    <row r="2223" spans="1:10" x14ac:dyDescent="0.25">
      <c r="A2223" s="152" t="s">
        <v>2143</v>
      </c>
      <c r="B2223" s="153">
        <v>285.493742063458</v>
      </c>
      <c r="C2223" s="153">
        <v>453.71580077722598</v>
      </c>
      <c r="D2223" s="153">
        <v>164.28800000000001</v>
      </c>
      <c r="E2223" s="153">
        <v>264.49</v>
      </c>
      <c r="F2223" s="153">
        <v>272.94299999999998</v>
      </c>
      <c r="G2223" s="153">
        <v>245.72900000000001</v>
      </c>
      <c r="H2223" s="153">
        <v>178.00399999999999</v>
      </c>
      <c r="I2223" s="153">
        <v>99.009</v>
      </c>
      <c r="J2223" s="153">
        <v>43.097000000000001</v>
      </c>
    </row>
    <row r="2224" spans="1:10" x14ac:dyDescent="0.25">
      <c r="A2224" s="152" t="s">
        <v>2144</v>
      </c>
      <c r="B2224" s="153">
        <v>257.17761844956698</v>
      </c>
      <c r="C2224" s="153">
        <v>411.73991533722898</v>
      </c>
      <c r="D2224" s="153">
        <v>156.78299999999999</v>
      </c>
      <c r="E2224" s="153">
        <v>275.37400000000002</v>
      </c>
      <c r="F2224" s="153">
        <v>291.036</v>
      </c>
      <c r="G2224" s="153">
        <v>264.08199999999999</v>
      </c>
      <c r="H2224" s="153">
        <v>196.251</v>
      </c>
      <c r="I2224" s="153">
        <v>110.288</v>
      </c>
      <c r="J2224" s="153">
        <v>47.246000000000002</v>
      </c>
    </row>
    <row r="2225" spans="1:10" x14ac:dyDescent="0.25">
      <c r="A2225" s="152" t="s">
        <v>2145</v>
      </c>
      <c r="B2225" s="153">
        <v>227.76699144462501</v>
      </c>
      <c r="C2225" s="153">
        <v>366.276032405298</v>
      </c>
      <c r="D2225" s="153">
        <v>142.93299999999999</v>
      </c>
      <c r="E2225" s="153">
        <v>273.84100000000001</v>
      </c>
      <c r="F2225" s="153">
        <v>296.57499999999999</v>
      </c>
      <c r="G2225" s="153">
        <v>271.12599999999998</v>
      </c>
      <c r="H2225" s="153">
        <v>206.548</v>
      </c>
      <c r="I2225" s="153">
        <v>117.11799999999999</v>
      </c>
      <c r="J2225" s="153">
        <v>49.119</v>
      </c>
    </row>
    <row r="2226" spans="1:10" x14ac:dyDescent="0.25">
      <c r="A2226" s="152" t="s">
        <v>2146</v>
      </c>
      <c r="B2226" s="153">
        <v>206.15122163235</v>
      </c>
      <c r="C2226" s="153">
        <v>330.56579808805202</v>
      </c>
      <c r="D2226" s="153">
        <v>129.97999999999999</v>
      </c>
      <c r="E2226" s="153">
        <v>269.05799999999999</v>
      </c>
      <c r="F2226" s="153">
        <v>299.36700000000002</v>
      </c>
      <c r="G2226" s="153">
        <v>274.81599999999997</v>
      </c>
      <c r="H2226" s="153">
        <v>214.10400000000001</v>
      </c>
      <c r="I2226" s="153">
        <v>121.465</v>
      </c>
      <c r="J2226" s="153">
        <v>49.13</v>
      </c>
    </row>
    <row r="2227" spans="1:10" x14ac:dyDescent="0.25">
      <c r="A2227" s="152" t="s">
        <v>2147</v>
      </c>
      <c r="B2227" s="153">
        <v>188.23610696942299</v>
      </c>
      <c r="C2227" s="153">
        <v>300.95459805969801</v>
      </c>
      <c r="D2227" s="153">
        <v>120.71299999999999</v>
      </c>
      <c r="E2227" s="153">
        <v>262.37900000000002</v>
      </c>
      <c r="F2227" s="153">
        <v>300.28500000000003</v>
      </c>
      <c r="G2227" s="153">
        <v>276.161</v>
      </c>
      <c r="H2227" s="153">
        <v>219.369</v>
      </c>
      <c r="I2227" s="153">
        <v>123.33199999999999</v>
      </c>
      <c r="J2227" s="153">
        <v>47.720999999999997</v>
      </c>
    </row>
    <row r="2228" spans="1:10" x14ac:dyDescent="0.25">
      <c r="A2228" s="152" t="s">
        <v>2148</v>
      </c>
      <c r="B2228" s="153">
        <v>170.481865585609</v>
      </c>
      <c r="C2228" s="153">
        <v>271.03175411191802</v>
      </c>
      <c r="D2228" s="153">
        <v>114.74299999999999</v>
      </c>
      <c r="E2228" s="153">
        <v>250.059</v>
      </c>
      <c r="F2228" s="153">
        <v>292.72699999999998</v>
      </c>
      <c r="G2228" s="153">
        <v>270.21100000000001</v>
      </c>
      <c r="H2228" s="153">
        <v>218.45699999999999</v>
      </c>
      <c r="I2228" s="153">
        <v>122.17100000000001</v>
      </c>
      <c r="J2228" s="153">
        <v>46.152000000000001</v>
      </c>
    </row>
    <row r="2229" spans="1:10" x14ac:dyDescent="0.25">
      <c r="A2229" s="152" t="s">
        <v>2149</v>
      </c>
      <c r="B2229" s="153">
        <v>146.654537667792</v>
      </c>
      <c r="C2229" s="153">
        <v>244.68799986507</v>
      </c>
      <c r="D2229" s="153">
        <v>110.855</v>
      </c>
      <c r="E2229" s="153">
        <v>232.779</v>
      </c>
      <c r="F2229" s="153">
        <v>276.05700000000002</v>
      </c>
      <c r="G2229" s="153">
        <v>257.82</v>
      </c>
      <c r="H2229" s="153">
        <v>210.827</v>
      </c>
      <c r="I2229" s="153">
        <v>120.256</v>
      </c>
      <c r="J2229" s="153">
        <v>46.566000000000003</v>
      </c>
    </row>
    <row r="2230" spans="1:10" x14ac:dyDescent="0.25">
      <c r="A2230" s="152" t="s">
        <v>2150</v>
      </c>
      <c r="B2230" s="153">
        <v>130.18003292244001</v>
      </c>
      <c r="C2230" s="153">
        <v>228.93528597084401</v>
      </c>
      <c r="D2230" s="153">
        <v>109.26</v>
      </c>
      <c r="E2230" s="153">
        <v>220.21199999999999</v>
      </c>
      <c r="F2230" s="153">
        <v>263.18400000000003</v>
      </c>
      <c r="G2230" s="153">
        <v>250.13</v>
      </c>
      <c r="H2230" s="153">
        <v>204.565</v>
      </c>
      <c r="I2230" s="153">
        <v>120.901</v>
      </c>
      <c r="J2230" s="153">
        <v>49.387999999999998</v>
      </c>
    </row>
    <row r="2231" spans="1:10" x14ac:dyDescent="0.25">
      <c r="A2231" s="152" t="s">
        <v>2151</v>
      </c>
      <c r="B2231" s="153">
        <v>122.512241831884</v>
      </c>
      <c r="C2231" s="153">
        <v>216.75751575641499</v>
      </c>
      <c r="D2231" s="153">
        <v>106.408</v>
      </c>
      <c r="E2231" s="153">
        <v>209.04499999999999</v>
      </c>
      <c r="F2231" s="153">
        <v>250.89699999999999</v>
      </c>
      <c r="G2231" s="153">
        <v>241.142</v>
      </c>
      <c r="H2231" s="153">
        <v>195.84899999999999</v>
      </c>
      <c r="I2231" s="153">
        <v>118.61</v>
      </c>
      <c r="J2231" s="153">
        <v>49.029000000000003</v>
      </c>
    </row>
    <row r="2232" spans="1:10" x14ac:dyDescent="0.25">
      <c r="A2232" s="152" t="s">
        <v>2152</v>
      </c>
      <c r="B2232" s="153">
        <v>113.34801960858201</v>
      </c>
      <c r="C2232" s="153">
        <v>209.000005839962</v>
      </c>
      <c r="D2232" s="153">
        <v>100.964</v>
      </c>
      <c r="E2232" s="153">
        <v>198.07499999999999</v>
      </c>
      <c r="F2232" s="153">
        <v>239.18</v>
      </c>
      <c r="G2232" s="153">
        <v>230.953</v>
      </c>
      <c r="H2232" s="153">
        <v>185.21700000000001</v>
      </c>
      <c r="I2232" s="153">
        <v>111.102</v>
      </c>
      <c r="J2232" s="153">
        <v>44.869</v>
      </c>
    </row>
    <row r="2233" spans="1:10" x14ac:dyDescent="0.25">
      <c r="A2233" s="152" t="s">
        <v>2153</v>
      </c>
      <c r="B2233" s="153">
        <v>112.072631818039</v>
      </c>
      <c r="C2233" s="153">
        <v>202.000000426719</v>
      </c>
      <c r="D2233" s="153">
        <v>94.32</v>
      </c>
      <c r="E2233" s="153">
        <v>188.85</v>
      </c>
      <c r="F2233" s="153">
        <v>229.934</v>
      </c>
      <c r="G2233" s="153">
        <v>222.16399999999999</v>
      </c>
      <c r="H2233" s="153">
        <v>176.02500000000001</v>
      </c>
      <c r="I2233" s="153">
        <v>100.733</v>
      </c>
      <c r="J2233" s="153">
        <v>39.253999999999998</v>
      </c>
    </row>
    <row r="2234" spans="1:10" x14ac:dyDescent="0.25">
      <c r="A2234" s="152" t="s">
        <v>2154</v>
      </c>
      <c r="B2234" s="153">
        <v>104.423244811326</v>
      </c>
      <c r="C2234" s="153">
        <v>194.00000050052299</v>
      </c>
      <c r="D2234" s="153">
        <v>87.57</v>
      </c>
      <c r="E2234" s="153">
        <v>180.54300000000001</v>
      </c>
      <c r="F2234" s="153">
        <v>222.32300000000001</v>
      </c>
      <c r="G2234" s="153">
        <v>212.94300000000001</v>
      </c>
      <c r="H2234" s="153">
        <v>168.31700000000001</v>
      </c>
      <c r="I2234" s="153">
        <v>89.311000000000007</v>
      </c>
      <c r="J2234" s="153">
        <v>33.773000000000003</v>
      </c>
    </row>
    <row r="2235" spans="1:10" x14ac:dyDescent="0.25">
      <c r="A2235" s="152" t="s">
        <v>2155</v>
      </c>
      <c r="B2235" s="153">
        <v>90.136531255787006</v>
      </c>
      <c r="C2235" s="153">
        <v>186.00000153716201</v>
      </c>
      <c r="D2235" s="153">
        <v>82.337999999999994</v>
      </c>
      <c r="E2235" s="153">
        <v>170.75899999999999</v>
      </c>
      <c r="F2235" s="153">
        <v>210.77699999999999</v>
      </c>
      <c r="G2235" s="153">
        <v>201.30600000000001</v>
      </c>
      <c r="H2235" s="153">
        <v>159.221</v>
      </c>
      <c r="I2235" s="153">
        <v>83.061000000000007</v>
      </c>
      <c r="J2235" s="153">
        <v>31.297999999999998</v>
      </c>
    </row>
    <row r="2236" spans="1:10" x14ac:dyDescent="0.25">
      <c r="A2236" s="152" t="s">
        <v>2156</v>
      </c>
      <c r="B2236" s="153">
        <v>83.793660637545997</v>
      </c>
      <c r="C2236" s="153">
        <v>177.77108729187</v>
      </c>
      <c r="D2236" s="153">
        <v>74.947000000000003</v>
      </c>
      <c r="E2236" s="153">
        <v>161.38300000000001</v>
      </c>
      <c r="F2236" s="153">
        <v>202.31800000000001</v>
      </c>
      <c r="G2236" s="153">
        <v>191.328</v>
      </c>
      <c r="H2236" s="153">
        <v>150.73699999999999</v>
      </c>
      <c r="I2236" s="153">
        <v>71.784999999999997</v>
      </c>
      <c r="J2236" s="153">
        <v>25.922000000000001</v>
      </c>
    </row>
    <row r="2237" spans="1:10" x14ac:dyDescent="0.25">
      <c r="A2237" s="152" t="s">
        <v>2157</v>
      </c>
      <c r="B2237" s="153">
        <v>78.033268470059696</v>
      </c>
      <c r="C2237" s="153">
        <v>170.71864476506201</v>
      </c>
      <c r="D2237" s="153">
        <v>69.018000000000001</v>
      </c>
      <c r="E2237" s="153">
        <v>151.67099999999999</v>
      </c>
      <c r="F2237" s="153">
        <v>191.947</v>
      </c>
      <c r="G2237" s="153">
        <v>180.881</v>
      </c>
      <c r="H2237" s="153">
        <v>141.928</v>
      </c>
      <c r="I2237" s="153">
        <v>64.623999999999995</v>
      </c>
      <c r="J2237" s="153">
        <v>22.751000000000001</v>
      </c>
    </row>
    <row r="2238" spans="1:10" x14ac:dyDescent="0.25">
      <c r="A2238" s="152" t="s">
        <v>2158</v>
      </c>
      <c r="B2238" s="153">
        <v>72.853179114651198</v>
      </c>
      <c r="C2238" s="153">
        <v>164.01587537633401</v>
      </c>
      <c r="D2238" s="153">
        <v>63.499000000000002</v>
      </c>
      <c r="E2238" s="153">
        <v>142.571</v>
      </c>
      <c r="F2238" s="153">
        <v>182.34700000000001</v>
      </c>
      <c r="G2238" s="153">
        <v>171.37200000000001</v>
      </c>
      <c r="H2238" s="153">
        <v>133.75800000000001</v>
      </c>
      <c r="I2238" s="153">
        <v>58.274000000000001</v>
      </c>
      <c r="J2238" s="153">
        <v>19.919</v>
      </c>
    </row>
    <row r="2239" spans="1:10" x14ac:dyDescent="0.25">
      <c r="A2239" s="152" t="s">
        <v>2159</v>
      </c>
      <c r="B2239" s="153">
        <v>68.403707698458902</v>
      </c>
      <c r="C2239" s="153">
        <v>158.35843217441101</v>
      </c>
      <c r="D2239" s="153">
        <v>58.539000000000001</v>
      </c>
      <c r="E2239" s="153">
        <v>134.43600000000001</v>
      </c>
      <c r="F2239" s="153">
        <v>173.96</v>
      </c>
      <c r="G2239" s="153">
        <v>163.208</v>
      </c>
      <c r="H2239" s="153">
        <v>126.542</v>
      </c>
      <c r="I2239" s="153">
        <v>52.774000000000001</v>
      </c>
      <c r="J2239" s="153">
        <v>17.460999999999999</v>
      </c>
    </row>
    <row r="2240" spans="1:10" x14ac:dyDescent="0.25">
      <c r="A2240" s="152" t="s">
        <v>2160</v>
      </c>
      <c r="B2240" s="153">
        <v>64.088788593836298</v>
      </c>
      <c r="C2240" s="153">
        <v>152.172580716856</v>
      </c>
      <c r="D2240" s="153">
        <v>53.991</v>
      </c>
      <c r="E2240" s="153">
        <v>126.97199999999999</v>
      </c>
      <c r="F2240" s="153">
        <v>166.39500000000001</v>
      </c>
      <c r="G2240" s="153">
        <v>155.97999999999999</v>
      </c>
      <c r="H2240" s="153">
        <v>119.99</v>
      </c>
      <c r="I2240" s="153">
        <v>47.935000000000002</v>
      </c>
      <c r="J2240" s="153">
        <v>15.297000000000001</v>
      </c>
    </row>
    <row r="2241" spans="1:10" x14ac:dyDescent="0.25">
      <c r="A2241" s="152" t="s">
        <v>2161</v>
      </c>
      <c r="B2241" s="153">
        <v>59.107457049148799</v>
      </c>
      <c r="C2241" s="153">
        <v>146.04502435241901</v>
      </c>
      <c r="D2241" s="153">
        <v>49.826999999999998</v>
      </c>
      <c r="E2241" s="153">
        <v>120.142</v>
      </c>
      <c r="F2241" s="153">
        <v>159.64099999999999</v>
      </c>
      <c r="G2241" s="153">
        <v>149.64400000000001</v>
      </c>
      <c r="H2241" s="153">
        <v>114.06699999999999</v>
      </c>
      <c r="I2241" s="153">
        <v>43.680999999999997</v>
      </c>
      <c r="J2241" s="153">
        <v>13.398</v>
      </c>
    </row>
    <row r="2242" spans="1:10" x14ac:dyDescent="0.25">
      <c r="A2242" s="152" t="s">
        <v>2162</v>
      </c>
      <c r="B2242" s="153">
        <v>54.8090716496963</v>
      </c>
      <c r="C2242" s="153">
        <v>140.353370040545</v>
      </c>
      <c r="D2242" s="153">
        <v>46.128</v>
      </c>
      <c r="E2242" s="153">
        <v>114.14700000000001</v>
      </c>
      <c r="F2242" s="153">
        <v>153.96899999999999</v>
      </c>
      <c r="G2242" s="153">
        <v>144.44300000000001</v>
      </c>
      <c r="H2242" s="153">
        <v>108.962</v>
      </c>
      <c r="I2242" s="153">
        <v>40.021000000000001</v>
      </c>
      <c r="J2242" s="153">
        <v>11.75</v>
      </c>
    </row>
    <row r="2243" spans="1:10" x14ac:dyDescent="0.25">
      <c r="A2243" s="152" t="s">
        <v>2163</v>
      </c>
      <c r="B2243" s="153">
        <v>168.03174518377099</v>
      </c>
      <c r="C2243" s="153">
        <v>347.66469807084002</v>
      </c>
      <c r="D2243" s="153">
        <v>154.62700000000001</v>
      </c>
      <c r="E2243" s="153">
        <v>322.625</v>
      </c>
      <c r="F2243" s="153">
        <v>263.15600000000001</v>
      </c>
      <c r="G2243" s="153">
        <v>212.61099999999999</v>
      </c>
      <c r="H2243" s="153">
        <v>147.18799999999999</v>
      </c>
      <c r="I2243" s="153">
        <v>59.469000000000001</v>
      </c>
      <c r="J2243" s="153">
        <v>19.324000000000002</v>
      </c>
    </row>
    <row r="2244" spans="1:10" x14ac:dyDescent="0.25">
      <c r="A2244" s="152" t="s">
        <v>2164</v>
      </c>
      <c r="B2244" s="153">
        <v>113.18313472843199</v>
      </c>
      <c r="C2244" s="153">
        <v>297.87289086091403</v>
      </c>
      <c r="D2244" s="153">
        <v>154.62700000000001</v>
      </c>
      <c r="E2244" s="153">
        <v>322.625</v>
      </c>
      <c r="F2244" s="153">
        <v>263.15600000000001</v>
      </c>
      <c r="G2244" s="153">
        <v>212.61099999999999</v>
      </c>
      <c r="H2244" s="153">
        <v>147.18799999999999</v>
      </c>
      <c r="I2244" s="153">
        <v>59.469000000000001</v>
      </c>
      <c r="J2244" s="153">
        <v>19.324000000000002</v>
      </c>
    </row>
    <row r="2245" spans="1:10" x14ac:dyDescent="0.25">
      <c r="A2245" s="152" t="s">
        <v>2165</v>
      </c>
      <c r="B2245" s="153">
        <v>86.166668020511096</v>
      </c>
      <c r="C2245" s="153">
        <v>233.363794511782</v>
      </c>
      <c r="D2245" s="153">
        <v>108.994</v>
      </c>
      <c r="E2245" s="153">
        <v>319.00200000000001</v>
      </c>
      <c r="F2245" s="153">
        <v>303.99799999999999</v>
      </c>
      <c r="G2245" s="153">
        <v>257.00299999999999</v>
      </c>
      <c r="H2245" s="153">
        <v>173</v>
      </c>
      <c r="I2245" s="153">
        <v>68.998999999999995</v>
      </c>
      <c r="J2245" s="153">
        <v>8.0039999999999996</v>
      </c>
    </row>
    <row r="2246" spans="1:10" x14ac:dyDescent="0.25">
      <c r="A2246" s="152" t="s">
        <v>2166</v>
      </c>
      <c r="B2246" s="153">
        <v>81.286353539546695</v>
      </c>
      <c r="C2246" s="153">
        <v>207.87807304395</v>
      </c>
      <c r="D2246" s="153">
        <v>73.003</v>
      </c>
      <c r="E2246" s="153">
        <v>238.999</v>
      </c>
      <c r="F2246" s="153">
        <v>245.99600000000001</v>
      </c>
      <c r="G2246" s="153">
        <v>178.995</v>
      </c>
      <c r="H2246" s="153">
        <v>130.001</v>
      </c>
      <c r="I2246" s="153">
        <v>47.003</v>
      </c>
      <c r="J2246" s="153">
        <v>8.0030000000000001</v>
      </c>
    </row>
    <row r="2247" spans="1:10" x14ac:dyDescent="0.25">
      <c r="A2247" s="152" t="s">
        <v>2167</v>
      </c>
      <c r="B2247" s="153">
        <v>84.393701054674494</v>
      </c>
      <c r="C2247" s="153">
        <v>177.89207346678299</v>
      </c>
      <c r="D2247" s="153">
        <v>55.9</v>
      </c>
      <c r="E2247" s="153">
        <v>185.798</v>
      </c>
      <c r="F2247" s="153">
        <v>192.00299999999999</v>
      </c>
      <c r="G2247" s="153">
        <v>137.898</v>
      </c>
      <c r="H2247" s="153">
        <v>84.397000000000006</v>
      </c>
      <c r="I2247" s="153">
        <v>32.302999999999997</v>
      </c>
      <c r="J2247" s="153">
        <v>4.9009999999999998</v>
      </c>
    </row>
    <row r="2248" spans="1:10" x14ac:dyDescent="0.25">
      <c r="A2248" s="152" t="s">
        <v>2168</v>
      </c>
      <c r="B2248" s="153">
        <v>46.696987060214298</v>
      </c>
      <c r="C2248" s="153">
        <v>161.60857377607201</v>
      </c>
      <c r="D2248" s="153">
        <v>72.998999999999995</v>
      </c>
      <c r="E2248" s="153">
        <v>175</v>
      </c>
      <c r="F2248" s="153">
        <v>172</v>
      </c>
      <c r="G2248" s="153">
        <v>112.998</v>
      </c>
      <c r="H2248" s="153">
        <v>63.000999999999998</v>
      </c>
      <c r="I2248" s="153">
        <v>22.003</v>
      </c>
      <c r="J2248" s="153">
        <v>2.9990000000000001</v>
      </c>
    </row>
    <row r="2249" spans="1:10" x14ac:dyDescent="0.25">
      <c r="A2249" s="152" t="s">
        <v>2169</v>
      </c>
      <c r="B2249" s="153">
        <v>31.2758532466414</v>
      </c>
      <c r="C2249" s="153">
        <v>139.204185584763</v>
      </c>
      <c r="D2249" s="153">
        <v>41.399000000000001</v>
      </c>
      <c r="E2249" s="153">
        <v>135.499</v>
      </c>
      <c r="F2249" s="153">
        <v>133.602</v>
      </c>
      <c r="G2249" s="153">
        <v>88.400999999999996</v>
      </c>
      <c r="H2249" s="153">
        <v>43.802</v>
      </c>
      <c r="I2249" s="153">
        <v>15.199</v>
      </c>
      <c r="J2249" s="153">
        <v>2.3980000000000001</v>
      </c>
    </row>
    <row r="2250" spans="1:10" x14ac:dyDescent="0.25">
      <c r="A2250" s="152" t="s">
        <v>2170</v>
      </c>
      <c r="B2250" s="153">
        <v>26.818074453215701</v>
      </c>
      <c r="C2250" s="153">
        <v>128.24031726605699</v>
      </c>
      <c r="D2250" s="153">
        <v>44.738</v>
      </c>
      <c r="E2250" s="153">
        <v>147.16900000000001</v>
      </c>
      <c r="F2250" s="153">
        <v>138.06100000000001</v>
      </c>
      <c r="G2250" s="153">
        <v>80.372</v>
      </c>
      <c r="H2250" s="153">
        <v>39.119999999999997</v>
      </c>
      <c r="I2250" s="153">
        <v>11.448</v>
      </c>
      <c r="J2250" s="153">
        <v>1.452</v>
      </c>
    </row>
    <row r="2251" spans="1:10" x14ac:dyDescent="0.25">
      <c r="A2251" s="152" t="s">
        <v>2171</v>
      </c>
      <c r="B2251" s="153">
        <v>21.233680881706</v>
      </c>
      <c r="C2251" s="153">
        <v>130.08140940268601</v>
      </c>
      <c r="D2251" s="153">
        <v>42.570999999999998</v>
      </c>
      <c r="E2251" s="153">
        <v>142.06899999999999</v>
      </c>
      <c r="F2251" s="153">
        <v>131.72999999999999</v>
      </c>
      <c r="G2251" s="153">
        <v>85.412000000000006</v>
      </c>
      <c r="H2251" s="153">
        <v>37.228999999999999</v>
      </c>
      <c r="I2251" s="153">
        <v>9.718</v>
      </c>
      <c r="J2251" s="153">
        <v>0.57099999999999995</v>
      </c>
    </row>
    <row r="2252" spans="1:10" x14ac:dyDescent="0.25">
      <c r="A2252" s="152" t="s">
        <v>2172</v>
      </c>
      <c r="B2252" s="153">
        <v>21.689757563881699</v>
      </c>
      <c r="C2252" s="153">
        <v>116.512789970282</v>
      </c>
      <c r="D2252" s="153">
        <v>36.289000000000001</v>
      </c>
      <c r="E2252" s="153">
        <v>127.73099999999999</v>
      </c>
      <c r="F2252" s="153">
        <v>122.81</v>
      </c>
      <c r="G2252" s="153">
        <v>75.77</v>
      </c>
      <c r="H2252" s="153">
        <v>35.012999999999998</v>
      </c>
      <c r="I2252" s="153">
        <v>8.2789999999999999</v>
      </c>
      <c r="J2252" s="153">
        <v>0.748</v>
      </c>
    </row>
    <row r="2253" spans="1:10" x14ac:dyDescent="0.25">
      <c r="A2253" s="152" t="s">
        <v>2173</v>
      </c>
      <c r="B2253" s="153">
        <v>16.075319474900301</v>
      </c>
      <c r="C2253" s="153">
        <v>112.583117476041</v>
      </c>
      <c r="D2253" s="153">
        <v>36.481999999999999</v>
      </c>
      <c r="E2253" s="153">
        <v>115.794</v>
      </c>
      <c r="F2253" s="153">
        <v>117.18300000000001</v>
      </c>
      <c r="G2253" s="153">
        <v>73.021000000000001</v>
      </c>
      <c r="H2253" s="153">
        <v>34.85</v>
      </c>
      <c r="I2253" s="153">
        <v>8.8789999999999996</v>
      </c>
      <c r="J2253" s="153">
        <v>0.49099999999999999</v>
      </c>
    </row>
    <row r="2254" spans="1:10" x14ac:dyDescent="0.25">
      <c r="A2254" s="152" t="s">
        <v>2174</v>
      </c>
      <c r="B2254" s="153">
        <v>15.237857491026499</v>
      </c>
      <c r="C2254" s="153">
        <v>103.768121835169</v>
      </c>
      <c r="D2254" s="153">
        <v>34.868000000000002</v>
      </c>
      <c r="E2254" s="153">
        <v>96.269000000000005</v>
      </c>
      <c r="F2254" s="153">
        <v>102.517</v>
      </c>
      <c r="G2254" s="153">
        <v>67.858999999999995</v>
      </c>
      <c r="H2254" s="153">
        <v>29.788</v>
      </c>
      <c r="I2254" s="153">
        <v>7.8209999999999997</v>
      </c>
      <c r="J2254" s="153">
        <v>0.45800000000000002</v>
      </c>
    </row>
    <row r="2255" spans="1:10" x14ac:dyDescent="0.25">
      <c r="A2255" s="152" t="s">
        <v>2175</v>
      </c>
      <c r="B2255" s="153">
        <v>14.203580536318301</v>
      </c>
      <c r="C2255" s="153">
        <v>96.785322890894605</v>
      </c>
      <c r="D2255" s="153">
        <v>29.158999999999999</v>
      </c>
      <c r="E2255" s="153">
        <v>75.066999999999993</v>
      </c>
      <c r="F2255" s="153">
        <v>91.738</v>
      </c>
      <c r="G2255" s="153">
        <v>66.066999999999993</v>
      </c>
      <c r="H2255" s="153">
        <v>29.460999999999999</v>
      </c>
      <c r="I2255" s="153">
        <v>7.0090000000000003</v>
      </c>
      <c r="J2255" s="153">
        <v>0.499</v>
      </c>
    </row>
    <row r="2256" spans="1:10" x14ac:dyDescent="0.25">
      <c r="A2256" s="152" t="s">
        <v>2176</v>
      </c>
      <c r="B2256" s="153">
        <v>12.209579842561199</v>
      </c>
      <c r="C2256" s="153">
        <v>91.718896435256994</v>
      </c>
      <c r="D2256" s="153">
        <v>27.754999999999999</v>
      </c>
      <c r="E2256" s="153">
        <v>60.363</v>
      </c>
      <c r="F2256" s="153">
        <v>88.88</v>
      </c>
      <c r="G2256" s="153">
        <v>72.838999999999999</v>
      </c>
      <c r="H2256" s="153">
        <v>30.782</v>
      </c>
      <c r="I2256" s="153">
        <v>6.8330000000000002</v>
      </c>
      <c r="J2256" s="153">
        <v>0.60799999999999998</v>
      </c>
    </row>
    <row r="2257" spans="1:10" x14ac:dyDescent="0.25">
      <c r="A2257" s="152" t="s">
        <v>2177</v>
      </c>
      <c r="B2257" s="153">
        <v>10.5864201246482</v>
      </c>
      <c r="C2257" s="153">
        <v>86.043353396358</v>
      </c>
      <c r="D2257" s="153">
        <v>26.62</v>
      </c>
      <c r="E2257" s="153">
        <v>55.139000000000003</v>
      </c>
      <c r="F2257" s="153">
        <v>88.534999999999997</v>
      </c>
      <c r="G2257" s="153">
        <v>76.677000000000007</v>
      </c>
      <c r="H2257" s="153">
        <v>31.834</v>
      </c>
      <c r="I2257" s="153">
        <v>6.8479999999999999</v>
      </c>
      <c r="J2257" s="153">
        <v>0.64700000000000002</v>
      </c>
    </row>
    <row r="2258" spans="1:10" x14ac:dyDescent="0.25">
      <c r="A2258" s="152" t="s">
        <v>2178</v>
      </c>
      <c r="B2258" s="153">
        <v>9.1546602332009996</v>
      </c>
      <c r="C2258" s="153">
        <v>80.615046482758601</v>
      </c>
      <c r="D2258" s="153">
        <v>25.84</v>
      </c>
      <c r="E2258" s="153">
        <v>52.258000000000003</v>
      </c>
      <c r="F2258" s="153">
        <v>91.02</v>
      </c>
      <c r="G2258" s="153">
        <v>82.820999999999998</v>
      </c>
      <c r="H2258" s="153">
        <v>33.969000000000001</v>
      </c>
      <c r="I2258" s="153">
        <v>7.093</v>
      </c>
      <c r="J2258" s="153">
        <v>0.69899999999999995</v>
      </c>
    </row>
    <row r="2259" spans="1:10" x14ac:dyDescent="0.25">
      <c r="A2259" s="152" t="s">
        <v>2179</v>
      </c>
      <c r="B2259" s="153">
        <v>8.0148858873038105</v>
      </c>
      <c r="C2259" s="153">
        <v>75.771523894556907</v>
      </c>
      <c r="D2259" s="153">
        <v>24.625</v>
      </c>
      <c r="E2259" s="153">
        <v>49.895000000000003</v>
      </c>
      <c r="F2259" s="153">
        <v>93.704999999999998</v>
      </c>
      <c r="G2259" s="153">
        <v>89.082999999999998</v>
      </c>
      <c r="H2259" s="153">
        <v>36.284999999999997</v>
      </c>
      <c r="I2259" s="153">
        <v>7.3710000000000004</v>
      </c>
      <c r="J2259" s="153">
        <v>0.73599999999999999</v>
      </c>
    </row>
    <row r="2260" spans="1:10" x14ac:dyDescent="0.25">
      <c r="A2260" s="152" t="s">
        <v>2180</v>
      </c>
      <c r="B2260" s="153">
        <v>7.2529324248492602</v>
      </c>
      <c r="C2260" s="153">
        <v>71.166385181834499</v>
      </c>
      <c r="D2260" s="153">
        <v>22.94</v>
      </c>
      <c r="E2260" s="153">
        <v>47.838999999999999</v>
      </c>
      <c r="F2260" s="153">
        <v>96.225999999999999</v>
      </c>
      <c r="G2260" s="153">
        <v>95.084999999999994</v>
      </c>
      <c r="H2260" s="153">
        <v>38.664000000000001</v>
      </c>
      <c r="I2260" s="153">
        <v>7.6520000000000001</v>
      </c>
      <c r="J2260" s="153">
        <v>0.754</v>
      </c>
    </row>
    <row r="2261" spans="1:10" x14ac:dyDescent="0.25">
      <c r="A2261" s="152" t="s">
        <v>2181</v>
      </c>
      <c r="B2261" s="153">
        <v>6.5571678277610603</v>
      </c>
      <c r="C2261" s="153">
        <v>66.827597810982994</v>
      </c>
      <c r="D2261" s="153">
        <v>20.888999999999999</v>
      </c>
      <c r="E2261" s="153">
        <v>46.097999999999999</v>
      </c>
      <c r="F2261" s="153">
        <v>98.462000000000003</v>
      </c>
      <c r="G2261" s="153">
        <v>100.779</v>
      </c>
      <c r="H2261" s="153">
        <v>41.097999999999999</v>
      </c>
      <c r="I2261" s="153">
        <v>7.9390000000000001</v>
      </c>
      <c r="J2261" s="153">
        <v>0.755</v>
      </c>
    </row>
    <row r="2262" spans="1:10" x14ac:dyDescent="0.25">
      <c r="A2262" s="152" t="s">
        <v>2182</v>
      </c>
      <c r="B2262" s="153">
        <v>5.9211225266936296</v>
      </c>
      <c r="C2262" s="153">
        <v>62.607085171747102</v>
      </c>
      <c r="D2262" s="153">
        <v>18.59</v>
      </c>
      <c r="E2262" s="153">
        <v>44.664000000000001</v>
      </c>
      <c r="F2262" s="153">
        <v>100.562</v>
      </c>
      <c r="G2262" s="153">
        <v>106.093</v>
      </c>
      <c r="H2262" s="153">
        <v>43.582999999999998</v>
      </c>
      <c r="I2262" s="153">
        <v>8.23</v>
      </c>
      <c r="J2262" s="153">
        <v>0.73799999999999999</v>
      </c>
    </row>
    <row r="2263" spans="1:10" x14ac:dyDescent="0.25">
      <c r="A2263" s="152" t="s">
        <v>2183</v>
      </c>
      <c r="B2263" s="153">
        <v>222.003389056646</v>
      </c>
      <c r="C2263" s="153">
        <v>324.44408619955101</v>
      </c>
      <c r="D2263" s="153">
        <v>185.99600000000001</v>
      </c>
      <c r="E2263" s="153">
        <v>381.00900000000001</v>
      </c>
      <c r="F2263" s="153">
        <v>378.00299999999999</v>
      </c>
      <c r="G2263" s="153">
        <v>293.99900000000002</v>
      </c>
      <c r="H2263" s="153">
        <v>222.00200000000001</v>
      </c>
      <c r="I2263" s="153">
        <v>96.992000000000004</v>
      </c>
      <c r="J2263" s="153">
        <v>23.998999999999999</v>
      </c>
    </row>
    <row r="2264" spans="1:10" x14ac:dyDescent="0.25">
      <c r="A2264" s="152" t="s">
        <v>2184</v>
      </c>
      <c r="B2264" s="153">
        <v>153.24974080172899</v>
      </c>
      <c r="C2264" s="153">
        <v>290.445856250117</v>
      </c>
      <c r="D2264" s="153">
        <v>185.99600000000001</v>
      </c>
      <c r="E2264" s="153">
        <v>381.00900000000001</v>
      </c>
      <c r="F2264" s="153">
        <v>378.00299999999999</v>
      </c>
      <c r="G2264" s="153">
        <v>293.99900000000002</v>
      </c>
      <c r="H2264" s="153">
        <v>222.00200000000001</v>
      </c>
      <c r="I2264" s="153">
        <v>96.992000000000004</v>
      </c>
      <c r="J2264" s="153">
        <v>23.998999999999999</v>
      </c>
    </row>
    <row r="2265" spans="1:10" x14ac:dyDescent="0.25">
      <c r="A2265" s="152" t="s">
        <v>2185</v>
      </c>
      <c r="B2265" s="153">
        <v>112.542275628171</v>
      </c>
      <c r="C2265" s="153">
        <v>250.735277707851</v>
      </c>
      <c r="D2265" s="153">
        <v>185.99600000000001</v>
      </c>
      <c r="E2265" s="153">
        <v>381.00900000000001</v>
      </c>
      <c r="F2265" s="153">
        <v>378.00299999999999</v>
      </c>
      <c r="G2265" s="153">
        <v>293.99900000000002</v>
      </c>
      <c r="H2265" s="153">
        <v>222.00200000000001</v>
      </c>
      <c r="I2265" s="153">
        <v>96.992000000000004</v>
      </c>
      <c r="J2265" s="153">
        <v>23.998999999999999</v>
      </c>
    </row>
    <row r="2266" spans="1:10" x14ac:dyDescent="0.25">
      <c r="A2266" s="152" t="s">
        <v>2186</v>
      </c>
      <c r="B2266" s="153">
        <v>82.290334057487598</v>
      </c>
      <c r="C2266" s="153">
        <v>215.87372146019101</v>
      </c>
      <c r="D2266" s="153">
        <v>185.99600000000001</v>
      </c>
      <c r="E2266" s="153">
        <v>381.00900000000001</v>
      </c>
      <c r="F2266" s="153">
        <v>378.00299999999999</v>
      </c>
      <c r="G2266" s="153">
        <v>293.99900000000002</v>
      </c>
      <c r="H2266" s="153">
        <v>222.00200000000001</v>
      </c>
      <c r="I2266" s="153">
        <v>96.992000000000004</v>
      </c>
      <c r="J2266" s="153">
        <v>23.998999999999999</v>
      </c>
    </row>
    <row r="2267" spans="1:10" x14ac:dyDescent="0.25">
      <c r="A2267" s="152" t="s">
        <v>2187</v>
      </c>
      <c r="B2267" s="153">
        <v>60.066421556642197</v>
      </c>
      <c r="C2267" s="153">
        <v>185.474011209358</v>
      </c>
      <c r="D2267" s="153">
        <v>185.99600000000001</v>
      </c>
      <c r="E2267" s="153">
        <v>381.00900000000001</v>
      </c>
      <c r="F2267" s="153">
        <v>378.00299999999999</v>
      </c>
      <c r="G2267" s="153">
        <v>293.99900000000002</v>
      </c>
      <c r="H2267" s="153">
        <v>222.00200000000001</v>
      </c>
      <c r="I2267" s="153">
        <v>96.992000000000004</v>
      </c>
      <c r="J2267" s="153">
        <v>23.998999999999999</v>
      </c>
    </row>
    <row r="2268" spans="1:10" x14ac:dyDescent="0.25">
      <c r="A2268" s="152" t="s">
        <v>2188</v>
      </c>
      <c r="B2268" s="153">
        <v>43.790932892167703</v>
      </c>
      <c r="C2268" s="153">
        <v>159.106264874429</v>
      </c>
      <c r="D2268" s="153">
        <v>185.99600000000001</v>
      </c>
      <c r="E2268" s="153">
        <v>381.00900000000001</v>
      </c>
      <c r="F2268" s="153">
        <v>378.00299999999999</v>
      </c>
      <c r="G2268" s="153">
        <v>293.99900000000002</v>
      </c>
      <c r="H2268" s="153">
        <v>222.00200000000001</v>
      </c>
      <c r="I2268" s="153">
        <v>96.992000000000004</v>
      </c>
      <c r="J2268" s="153">
        <v>23.998999999999999</v>
      </c>
    </row>
    <row r="2269" spans="1:10" x14ac:dyDescent="0.25">
      <c r="A2269" s="152" t="s">
        <v>2189</v>
      </c>
      <c r="B2269" s="153">
        <v>31.901895825307101</v>
      </c>
      <c r="C2269" s="153">
        <v>136.331801801236</v>
      </c>
      <c r="D2269" s="153">
        <v>157.22300000000001</v>
      </c>
      <c r="E2269" s="153">
        <v>347.553</v>
      </c>
      <c r="F2269" s="153">
        <v>347.48</v>
      </c>
      <c r="G2269" s="153">
        <v>284.85399999999998</v>
      </c>
      <c r="H2269" s="153">
        <v>214.012</v>
      </c>
      <c r="I2269" s="153">
        <v>95.569000000000003</v>
      </c>
      <c r="J2269" s="153">
        <v>23.388999999999999</v>
      </c>
    </row>
    <row r="2270" spans="1:10" x14ac:dyDescent="0.25">
      <c r="A2270" s="152" t="s">
        <v>2190</v>
      </c>
      <c r="B2270" s="153">
        <v>23.2332002495361</v>
      </c>
      <c r="C2270" s="153">
        <v>116.7254444285</v>
      </c>
      <c r="D2270" s="153">
        <v>129.589</v>
      </c>
      <c r="E2270" s="153">
        <v>312.14600000000002</v>
      </c>
      <c r="F2270" s="153">
        <v>314.55500000000001</v>
      </c>
      <c r="G2270" s="153">
        <v>271.35300000000001</v>
      </c>
      <c r="H2270" s="153">
        <v>202.92699999999999</v>
      </c>
      <c r="I2270" s="153">
        <v>92.442999999999998</v>
      </c>
      <c r="J2270" s="153">
        <v>22.387</v>
      </c>
    </row>
    <row r="2271" spans="1:10" x14ac:dyDescent="0.25">
      <c r="A2271" s="152" t="s">
        <v>2191</v>
      </c>
      <c r="B2271" s="153">
        <v>16.920233481468401</v>
      </c>
      <c r="C2271" s="153">
        <v>99.889066617146298</v>
      </c>
      <c r="D2271" s="153">
        <v>89.983999999999995</v>
      </c>
      <c r="E2271" s="153">
        <v>238.96700000000001</v>
      </c>
      <c r="F2271" s="153">
        <v>242.78899999999999</v>
      </c>
      <c r="G2271" s="153">
        <v>220.09899999999999</v>
      </c>
      <c r="H2271" s="153">
        <v>163.88200000000001</v>
      </c>
      <c r="I2271" s="153">
        <v>76.03</v>
      </c>
      <c r="J2271" s="153">
        <v>18.248999999999999</v>
      </c>
    </row>
    <row r="2272" spans="1:10" x14ac:dyDescent="0.25">
      <c r="A2272" s="152" t="s">
        <v>2192</v>
      </c>
      <c r="B2272" s="153">
        <v>12.3258847152293</v>
      </c>
      <c r="C2272" s="153">
        <v>85.458845313126901</v>
      </c>
      <c r="D2272" s="153">
        <v>76.271000000000001</v>
      </c>
      <c r="E2272" s="153">
        <v>226.74100000000001</v>
      </c>
      <c r="F2272" s="153">
        <v>232.31800000000001</v>
      </c>
      <c r="G2272" s="153">
        <v>221.02099999999999</v>
      </c>
      <c r="H2272" s="153">
        <v>163.911</v>
      </c>
      <c r="I2272" s="153">
        <v>77.328000000000003</v>
      </c>
      <c r="J2272" s="153">
        <v>18.41</v>
      </c>
    </row>
    <row r="2273" spans="1:10" x14ac:dyDescent="0.25">
      <c r="A2273" s="152" t="s">
        <v>2193</v>
      </c>
      <c r="B2273" s="153">
        <v>8.9830379212129099</v>
      </c>
      <c r="C2273" s="153">
        <v>73.108180113972196</v>
      </c>
      <c r="D2273" s="153">
        <v>72.066999999999993</v>
      </c>
      <c r="E2273" s="153">
        <v>214.24299999999999</v>
      </c>
      <c r="F2273" s="153">
        <v>219.51400000000001</v>
      </c>
      <c r="G2273" s="153">
        <v>208.83799999999999</v>
      </c>
      <c r="H2273" s="153">
        <v>154.87700000000001</v>
      </c>
      <c r="I2273" s="153">
        <v>73.066000000000003</v>
      </c>
      <c r="J2273" s="153">
        <v>17.395</v>
      </c>
    </row>
    <row r="2274" spans="1:10" x14ac:dyDescent="0.25">
      <c r="A2274" s="152" t="s">
        <v>2194</v>
      </c>
      <c r="B2274" s="153">
        <v>6.5505118937817501</v>
      </c>
      <c r="C2274" s="153">
        <v>62.547771901659402</v>
      </c>
      <c r="D2274" s="153">
        <v>69.063999999999993</v>
      </c>
      <c r="E2274" s="153">
        <v>205.31700000000001</v>
      </c>
      <c r="F2274" s="153">
        <v>210.36699999999999</v>
      </c>
      <c r="G2274" s="153">
        <v>200.137</v>
      </c>
      <c r="H2274" s="153">
        <v>148.423</v>
      </c>
      <c r="I2274" s="153">
        <v>70.022000000000006</v>
      </c>
      <c r="J2274" s="153">
        <v>16.670000000000002</v>
      </c>
    </row>
    <row r="2275" spans="1:10" x14ac:dyDescent="0.25">
      <c r="A2275" s="152" t="s">
        <v>2195</v>
      </c>
      <c r="B2275" s="153">
        <v>4.8113853972982001</v>
      </c>
      <c r="C2275" s="153">
        <v>55.654996513103796</v>
      </c>
      <c r="D2275" s="153">
        <v>61.557000000000002</v>
      </c>
      <c r="E2275" s="153">
        <v>183</v>
      </c>
      <c r="F2275" s="153">
        <v>187.501</v>
      </c>
      <c r="G2275" s="153">
        <v>178.38300000000001</v>
      </c>
      <c r="H2275" s="153">
        <v>132.29</v>
      </c>
      <c r="I2275" s="153">
        <v>62.411000000000001</v>
      </c>
      <c r="J2275" s="153">
        <v>14.858000000000001</v>
      </c>
    </row>
    <row r="2276" spans="1:10" x14ac:dyDescent="0.25">
      <c r="A2276" s="152" t="s">
        <v>2196</v>
      </c>
      <c r="B2276" s="153">
        <v>3.90837567354518</v>
      </c>
      <c r="C2276" s="153">
        <v>51.222568849661997</v>
      </c>
      <c r="D2276" s="153">
        <v>55.604999999999997</v>
      </c>
      <c r="E2276" s="153">
        <v>166.05500000000001</v>
      </c>
      <c r="F2276" s="153">
        <v>171.18799999999999</v>
      </c>
      <c r="G2276" s="153">
        <v>163.04900000000001</v>
      </c>
      <c r="H2276" s="153">
        <v>120.462</v>
      </c>
      <c r="I2276" s="153">
        <v>56.448</v>
      </c>
      <c r="J2276" s="153">
        <v>13.273</v>
      </c>
    </row>
    <row r="2277" spans="1:10" x14ac:dyDescent="0.25">
      <c r="A2277" s="152" t="s">
        <v>2197</v>
      </c>
      <c r="B2277" s="153">
        <v>3.2709354241928801</v>
      </c>
      <c r="C2277" s="153">
        <v>46.812634889880101</v>
      </c>
      <c r="D2277" s="153">
        <v>50.582999999999998</v>
      </c>
      <c r="E2277" s="153">
        <v>151.96799999999999</v>
      </c>
      <c r="F2277" s="153">
        <v>157.86099999999999</v>
      </c>
      <c r="G2277" s="153">
        <v>150.64599999999999</v>
      </c>
      <c r="H2277" s="153">
        <v>110.765</v>
      </c>
      <c r="I2277" s="153">
        <v>51.466999999999999</v>
      </c>
      <c r="J2277" s="153">
        <v>11.93</v>
      </c>
    </row>
    <row r="2278" spans="1:10" x14ac:dyDescent="0.25">
      <c r="A2278" s="152" t="s">
        <v>2198</v>
      </c>
      <c r="B2278" s="153">
        <v>2.8539124997743999</v>
      </c>
      <c r="C2278" s="153">
        <v>43.055906809212601</v>
      </c>
      <c r="D2278" s="153">
        <v>46.249000000000002</v>
      </c>
      <c r="E2278" s="153">
        <v>140.11699999999999</v>
      </c>
      <c r="F2278" s="153">
        <v>147.12700000000001</v>
      </c>
      <c r="G2278" s="153">
        <v>140.76499999999999</v>
      </c>
      <c r="H2278" s="153">
        <v>102.82299999999999</v>
      </c>
      <c r="I2278" s="153">
        <v>47.213999999999999</v>
      </c>
      <c r="J2278" s="153">
        <v>10.725</v>
      </c>
    </row>
    <row r="2279" spans="1:10" x14ac:dyDescent="0.25">
      <c r="A2279" s="152" t="s">
        <v>2199</v>
      </c>
      <c r="B2279" s="153">
        <v>2.54799346035872</v>
      </c>
      <c r="C2279" s="153">
        <v>39.583388796590697</v>
      </c>
      <c r="D2279" s="153">
        <v>42.417999999999999</v>
      </c>
      <c r="E2279" s="153">
        <v>129.916</v>
      </c>
      <c r="F2279" s="153">
        <v>138.30099999999999</v>
      </c>
      <c r="G2279" s="153">
        <v>132.773</v>
      </c>
      <c r="H2279" s="153">
        <v>96.156000000000006</v>
      </c>
      <c r="I2279" s="153">
        <v>43.484999999999999</v>
      </c>
      <c r="J2279" s="153">
        <v>9.6310000000000002</v>
      </c>
    </row>
    <row r="2280" spans="1:10" x14ac:dyDescent="0.25">
      <c r="A2280" s="152" t="s">
        <v>2200</v>
      </c>
      <c r="B2280" s="153">
        <v>2.2996431511659301</v>
      </c>
      <c r="C2280" s="153">
        <v>36.288957012955798</v>
      </c>
      <c r="D2280" s="153">
        <v>38.975999999999999</v>
      </c>
      <c r="E2280" s="153">
        <v>120.979</v>
      </c>
      <c r="F2280" s="153">
        <v>130.97800000000001</v>
      </c>
      <c r="G2280" s="153">
        <v>126.26600000000001</v>
      </c>
      <c r="H2280" s="153">
        <v>90.494</v>
      </c>
      <c r="I2280" s="153">
        <v>40.167000000000002</v>
      </c>
      <c r="J2280" s="153">
        <v>8.6199999999999992</v>
      </c>
    </row>
    <row r="2281" spans="1:10" x14ac:dyDescent="0.25">
      <c r="A2281" s="152" t="s">
        <v>2201</v>
      </c>
      <c r="B2281" s="153">
        <v>2.0969610804920702</v>
      </c>
      <c r="C2281" s="153">
        <v>33.2702158456487</v>
      </c>
      <c r="D2281" s="153">
        <v>35.817</v>
      </c>
      <c r="E2281" s="153">
        <v>112.92400000000001</v>
      </c>
      <c r="F2281" s="153">
        <v>124.733</v>
      </c>
      <c r="G2281" s="153">
        <v>120.819</v>
      </c>
      <c r="H2281" s="153">
        <v>85.537000000000006</v>
      </c>
      <c r="I2281" s="153">
        <v>37.134999999999998</v>
      </c>
      <c r="J2281" s="153">
        <v>7.6749999999999998</v>
      </c>
    </row>
    <row r="2282" spans="1:10" x14ac:dyDescent="0.25">
      <c r="A2282" s="152" t="s">
        <v>2202</v>
      </c>
      <c r="B2282" s="153">
        <v>1.92459331303607</v>
      </c>
      <c r="C2282" s="153">
        <v>30.511092612372099</v>
      </c>
      <c r="D2282" s="153">
        <v>32.877000000000002</v>
      </c>
      <c r="E2282" s="153">
        <v>105.547</v>
      </c>
      <c r="F2282" s="153">
        <v>119.307</v>
      </c>
      <c r="G2282" s="153">
        <v>116.205</v>
      </c>
      <c r="H2282" s="153">
        <v>81.120999999999995</v>
      </c>
      <c r="I2282" s="153">
        <v>34.325000000000003</v>
      </c>
      <c r="J2282" s="153">
        <v>6.798</v>
      </c>
    </row>
    <row r="2283" spans="1:10" x14ac:dyDescent="0.25">
      <c r="A2283" s="152" t="s">
        <v>2203</v>
      </c>
      <c r="B2283" s="153">
        <v>193.45617342013401</v>
      </c>
      <c r="C2283" s="153">
        <v>306.70308410151398</v>
      </c>
      <c r="D2283" s="153">
        <v>115.248</v>
      </c>
      <c r="E2283" s="153">
        <v>300.22399999999999</v>
      </c>
      <c r="F2283" s="153">
        <v>322.39</v>
      </c>
      <c r="G2283" s="153">
        <v>286.41300000000001</v>
      </c>
      <c r="H2283" s="153">
        <v>199.785</v>
      </c>
      <c r="I2283" s="153">
        <v>99.844999999999999</v>
      </c>
      <c r="J2283" s="153">
        <v>26.094999999999999</v>
      </c>
    </row>
    <row r="2284" spans="1:10" x14ac:dyDescent="0.25">
      <c r="A2284" s="152" t="s">
        <v>2204</v>
      </c>
      <c r="B2284" s="153">
        <v>158.80195201457201</v>
      </c>
      <c r="C2284" s="153">
        <v>265.09135903319202</v>
      </c>
      <c r="D2284" s="153">
        <v>115.762</v>
      </c>
      <c r="E2284" s="153">
        <v>301.50599999999997</v>
      </c>
      <c r="F2284" s="153">
        <v>323.745</v>
      </c>
      <c r="G2284" s="153">
        <v>287.85199999999998</v>
      </c>
      <c r="H2284" s="153">
        <v>200.702</v>
      </c>
      <c r="I2284" s="153">
        <v>100.208</v>
      </c>
      <c r="J2284" s="153">
        <v>26.225000000000001</v>
      </c>
    </row>
    <row r="2285" spans="1:10" x14ac:dyDescent="0.25">
      <c r="A2285" s="152" t="s">
        <v>2205</v>
      </c>
      <c r="B2285" s="153">
        <v>134.60171184809499</v>
      </c>
      <c r="C2285" s="153">
        <v>237.32536786071299</v>
      </c>
      <c r="D2285" s="153">
        <v>116.91</v>
      </c>
      <c r="E2285" s="153">
        <v>298.52600000000001</v>
      </c>
      <c r="F2285" s="153">
        <v>329.72399999999999</v>
      </c>
      <c r="G2285" s="153">
        <v>283.32400000000001</v>
      </c>
      <c r="H2285" s="153">
        <v>200.61</v>
      </c>
      <c r="I2285" s="153">
        <v>96.700999999999993</v>
      </c>
      <c r="J2285" s="153">
        <v>24.204999999999998</v>
      </c>
    </row>
    <row r="2286" spans="1:10" x14ac:dyDescent="0.25">
      <c r="A2286" s="152" t="s">
        <v>2206</v>
      </c>
      <c r="B2286" s="153">
        <v>118.62870404034</v>
      </c>
      <c r="C2286" s="153">
        <v>221.726733576642</v>
      </c>
      <c r="D2286" s="153">
        <v>116.91</v>
      </c>
      <c r="E2286" s="153">
        <v>298.52600000000001</v>
      </c>
      <c r="F2286" s="153">
        <v>329.72399999999999</v>
      </c>
      <c r="G2286" s="153">
        <v>283.32400000000001</v>
      </c>
      <c r="H2286" s="153">
        <v>200.61</v>
      </c>
      <c r="I2286" s="153">
        <v>96.700999999999993</v>
      </c>
      <c r="J2286" s="153">
        <v>24.204999999999998</v>
      </c>
    </row>
    <row r="2287" spans="1:10" x14ac:dyDescent="0.25">
      <c r="A2287" s="152" t="s">
        <v>2207</v>
      </c>
      <c r="B2287" s="153">
        <v>98.285155505605104</v>
      </c>
      <c r="C2287" s="153">
        <v>200.12904374137901</v>
      </c>
      <c r="D2287" s="153">
        <v>119.639</v>
      </c>
      <c r="E2287" s="153">
        <v>301.74900000000002</v>
      </c>
      <c r="F2287" s="153">
        <v>328.99099999999999</v>
      </c>
      <c r="G2287" s="153">
        <v>279.24400000000003</v>
      </c>
      <c r="H2287" s="153">
        <v>196.24</v>
      </c>
      <c r="I2287" s="153">
        <v>93.013999999999996</v>
      </c>
      <c r="J2287" s="153">
        <v>23.123000000000001</v>
      </c>
    </row>
    <row r="2288" spans="1:10" x14ac:dyDescent="0.25">
      <c r="A2288" s="152" t="s">
        <v>2208</v>
      </c>
      <c r="B2288" s="153">
        <v>73.886285025015695</v>
      </c>
      <c r="C2288" s="153">
        <v>173.07027774178201</v>
      </c>
      <c r="D2288" s="153">
        <v>109.426</v>
      </c>
      <c r="E2288" s="153">
        <v>261.95400000000001</v>
      </c>
      <c r="F2288" s="153">
        <v>270.07499999999999</v>
      </c>
      <c r="G2288" s="153">
        <v>215.67599999999999</v>
      </c>
      <c r="H2288" s="153">
        <v>145.833</v>
      </c>
      <c r="I2288" s="153">
        <v>62.326000000000001</v>
      </c>
      <c r="J2288" s="153">
        <v>14.71</v>
      </c>
    </row>
    <row r="2289" spans="1:10" x14ac:dyDescent="0.25">
      <c r="A2289" s="152" t="s">
        <v>2209</v>
      </c>
      <c r="B2289" s="153">
        <v>57.340432329788101</v>
      </c>
      <c r="C2289" s="153">
        <v>149.54420182319299</v>
      </c>
      <c r="D2289" s="153">
        <v>97.783000000000001</v>
      </c>
      <c r="E2289" s="153">
        <v>225.49199999999999</v>
      </c>
      <c r="F2289" s="153">
        <v>222.20599999999999</v>
      </c>
      <c r="G2289" s="153">
        <v>168.21899999999999</v>
      </c>
      <c r="H2289" s="153">
        <v>109.503</v>
      </c>
      <c r="I2289" s="153">
        <v>41.646000000000001</v>
      </c>
      <c r="J2289" s="153">
        <v>9.1509999999999998</v>
      </c>
    </row>
    <row r="2290" spans="1:10" x14ac:dyDescent="0.25">
      <c r="A2290" s="152" t="s">
        <v>2210</v>
      </c>
      <c r="B2290" s="153">
        <v>48.476443243417201</v>
      </c>
      <c r="C2290" s="153">
        <v>129.16548440997499</v>
      </c>
      <c r="D2290" s="153">
        <v>88.543999999999997</v>
      </c>
      <c r="E2290" s="153">
        <v>200.33799999999999</v>
      </c>
      <c r="F2290" s="153">
        <v>192.48599999999999</v>
      </c>
      <c r="G2290" s="153">
        <v>141.02799999999999</v>
      </c>
      <c r="H2290" s="153">
        <v>89.683999999999997</v>
      </c>
      <c r="I2290" s="153">
        <v>31.305</v>
      </c>
      <c r="J2290" s="153">
        <v>6.6150000000000002</v>
      </c>
    </row>
    <row r="2291" spans="1:10" x14ac:dyDescent="0.25">
      <c r="A2291" s="152" t="s">
        <v>2211</v>
      </c>
      <c r="B2291" s="153">
        <v>40.3517680728065</v>
      </c>
      <c r="C2291" s="153">
        <v>112.154500354359</v>
      </c>
      <c r="D2291" s="153">
        <v>79.825999999999993</v>
      </c>
      <c r="E2291" s="153">
        <v>178.44900000000001</v>
      </c>
      <c r="F2291" s="153">
        <v>167.76300000000001</v>
      </c>
      <c r="G2291" s="153">
        <v>119.996</v>
      </c>
      <c r="H2291" s="153">
        <v>74.481999999999999</v>
      </c>
      <c r="I2291" s="153">
        <v>24.550999999999998</v>
      </c>
      <c r="J2291" s="153">
        <v>4.9329999999999998</v>
      </c>
    </row>
    <row r="2292" spans="1:10" x14ac:dyDescent="0.25">
      <c r="A2292" s="152" t="s">
        <v>2212</v>
      </c>
      <c r="B2292" s="153">
        <v>32.882998958757703</v>
      </c>
      <c r="C2292" s="153">
        <v>98.387096774193594</v>
      </c>
      <c r="D2292" s="153">
        <v>84.144000000000005</v>
      </c>
      <c r="E2292" s="153">
        <v>150.97200000000001</v>
      </c>
      <c r="F2292" s="153">
        <v>155.40600000000001</v>
      </c>
      <c r="G2292" s="153">
        <v>107.247</v>
      </c>
      <c r="H2292" s="153">
        <v>62.491999999999997</v>
      </c>
      <c r="I2292" s="153">
        <v>14.542999999999999</v>
      </c>
      <c r="J2292" s="153">
        <v>3.1960000000000002</v>
      </c>
    </row>
    <row r="2293" spans="1:10" x14ac:dyDescent="0.25">
      <c r="A2293" s="152" t="s">
        <v>2213</v>
      </c>
      <c r="B2293" s="153">
        <v>24.777503260177799</v>
      </c>
      <c r="C2293" s="153">
        <v>89.794328131728406</v>
      </c>
      <c r="D2293" s="153">
        <v>76.722999999999999</v>
      </c>
      <c r="E2293" s="153">
        <v>141.96899999999999</v>
      </c>
      <c r="F2293" s="153">
        <v>143.52000000000001</v>
      </c>
      <c r="G2293" s="153">
        <v>96.06</v>
      </c>
      <c r="H2293" s="153">
        <v>53.563000000000002</v>
      </c>
      <c r="I2293" s="153">
        <v>11.682</v>
      </c>
      <c r="J2293" s="153">
        <v>2.4830000000000001</v>
      </c>
    </row>
    <row r="2294" spans="1:10" x14ac:dyDescent="0.25">
      <c r="A2294" s="152" t="s">
        <v>2214</v>
      </c>
      <c r="B2294" s="153">
        <v>24.6408628427073</v>
      </c>
      <c r="C2294" s="153">
        <v>88.169410091408807</v>
      </c>
      <c r="D2294" s="153">
        <v>71.174000000000007</v>
      </c>
      <c r="E2294" s="153">
        <v>134.339</v>
      </c>
      <c r="F2294" s="153">
        <v>134.02799999999999</v>
      </c>
      <c r="G2294" s="153">
        <v>87.503</v>
      </c>
      <c r="H2294" s="153">
        <v>47.140999999999998</v>
      </c>
      <c r="I2294" s="153">
        <v>9.8610000000000007</v>
      </c>
      <c r="J2294" s="153">
        <v>1.954</v>
      </c>
    </row>
    <row r="2295" spans="1:10" x14ac:dyDescent="0.25">
      <c r="A2295" s="152" t="s">
        <v>2215</v>
      </c>
      <c r="B2295" s="153">
        <v>23.215528930080701</v>
      </c>
      <c r="C2295" s="153">
        <v>82.610299884054598</v>
      </c>
      <c r="D2295" s="153">
        <v>65.97</v>
      </c>
      <c r="E2295" s="153">
        <v>126.404</v>
      </c>
      <c r="F2295" s="153">
        <v>127.53</v>
      </c>
      <c r="G2295" s="153">
        <v>83.003</v>
      </c>
      <c r="H2295" s="153">
        <v>44.014000000000003</v>
      </c>
      <c r="I2295" s="153">
        <v>9.2330000000000005</v>
      </c>
      <c r="J2295" s="153">
        <v>1.8460000000000001</v>
      </c>
    </row>
    <row r="2296" spans="1:10" x14ac:dyDescent="0.25">
      <c r="A2296" s="152" t="s">
        <v>2216</v>
      </c>
      <c r="B2296" s="153">
        <v>20.203237191131599</v>
      </c>
      <c r="C2296" s="153">
        <v>77.599555020327202</v>
      </c>
      <c r="D2296" s="153">
        <v>59.692999999999998</v>
      </c>
      <c r="E2296" s="153">
        <v>119.624</v>
      </c>
      <c r="F2296" s="153">
        <v>121.661</v>
      </c>
      <c r="G2296" s="153">
        <v>77.888000000000005</v>
      </c>
      <c r="H2296" s="153">
        <v>39.396999999999998</v>
      </c>
      <c r="I2296" s="153">
        <v>7.9939999999999998</v>
      </c>
      <c r="J2296" s="153">
        <v>1.4630000000000001</v>
      </c>
    </row>
    <row r="2297" spans="1:10" x14ac:dyDescent="0.25">
      <c r="A2297" s="152" t="s">
        <v>2217</v>
      </c>
      <c r="B2297" s="153">
        <v>17.520221109434299</v>
      </c>
      <c r="C2297" s="153">
        <v>72.503664584102594</v>
      </c>
      <c r="D2297" s="153">
        <v>54.393999999999998</v>
      </c>
      <c r="E2297" s="153">
        <v>112.242</v>
      </c>
      <c r="F2297" s="153">
        <v>115.53400000000001</v>
      </c>
      <c r="G2297" s="153">
        <v>73.971000000000004</v>
      </c>
      <c r="H2297" s="153">
        <v>36.613999999999997</v>
      </c>
      <c r="I2297" s="153">
        <v>7.3090000000000002</v>
      </c>
      <c r="J2297" s="153">
        <v>1.276</v>
      </c>
    </row>
    <row r="2298" spans="1:10" x14ac:dyDescent="0.25">
      <c r="A2298" s="152" t="s">
        <v>2218</v>
      </c>
      <c r="B2298" s="153">
        <v>15.262687578757401</v>
      </c>
      <c r="C2298" s="153">
        <v>67.870994247941397</v>
      </c>
      <c r="D2298" s="153">
        <v>49.509</v>
      </c>
      <c r="E2298" s="153">
        <v>105.72199999999999</v>
      </c>
      <c r="F2298" s="153">
        <v>110.73</v>
      </c>
      <c r="G2298" s="153">
        <v>71.292000000000002</v>
      </c>
      <c r="H2298" s="153">
        <v>34.585000000000001</v>
      </c>
      <c r="I2298" s="153">
        <v>6.7939999999999996</v>
      </c>
      <c r="J2298" s="153">
        <v>1.1279999999999999</v>
      </c>
    </row>
    <row r="2299" spans="1:10" x14ac:dyDescent="0.25">
      <c r="A2299" s="152" t="s">
        <v>2219</v>
      </c>
      <c r="B2299" s="153">
        <v>13.239194755185601</v>
      </c>
      <c r="C2299" s="153">
        <v>63.365222220462599</v>
      </c>
      <c r="D2299" s="153">
        <v>45.186</v>
      </c>
      <c r="E2299" s="153">
        <v>100.346</v>
      </c>
      <c r="F2299" s="153">
        <v>107.508</v>
      </c>
      <c r="G2299" s="153">
        <v>69.995999999999995</v>
      </c>
      <c r="H2299" s="153">
        <v>33.326000000000001</v>
      </c>
      <c r="I2299" s="153">
        <v>6.4470000000000001</v>
      </c>
      <c r="J2299" s="153">
        <v>1.0109999999999999</v>
      </c>
    </row>
    <row r="2300" spans="1:10" x14ac:dyDescent="0.25">
      <c r="A2300" s="152" t="s">
        <v>2220</v>
      </c>
      <c r="B2300" s="153">
        <v>11.6818100333241</v>
      </c>
      <c r="C2300" s="153">
        <v>59.0128972046071</v>
      </c>
      <c r="D2300" s="153">
        <v>41.317999999999998</v>
      </c>
      <c r="E2300" s="153">
        <v>95.906000000000006</v>
      </c>
      <c r="F2300" s="153">
        <v>105.693</v>
      </c>
      <c r="G2300" s="153">
        <v>69.956999999999994</v>
      </c>
      <c r="H2300" s="153">
        <v>32.744999999999997</v>
      </c>
      <c r="I2300" s="153">
        <v>6.2439999999999998</v>
      </c>
      <c r="J2300" s="153">
        <v>0.91700000000000004</v>
      </c>
    </row>
    <row r="2301" spans="1:10" x14ac:dyDescent="0.25">
      <c r="A2301" s="152" t="s">
        <v>2221</v>
      </c>
      <c r="B2301" s="153">
        <v>10.419502226824299</v>
      </c>
      <c r="C2301" s="153">
        <v>55.000162314597397</v>
      </c>
      <c r="D2301" s="153">
        <v>37.802</v>
      </c>
      <c r="E2301" s="153">
        <v>92.206999999999994</v>
      </c>
      <c r="F2301" s="153">
        <v>105.098</v>
      </c>
      <c r="G2301" s="153">
        <v>71.096000000000004</v>
      </c>
      <c r="H2301" s="153">
        <v>32.767000000000003</v>
      </c>
      <c r="I2301" s="153">
        <v>6.1619999999999999</v>
      </c>
      <c r="J2301" s="153">
        <v>0.84799999999999998</v>
      </c>
    </row>
    <row r="2302" spans="1:10" x14ac:dyDescent="0.25">
      <c r="A2302" s="152" t="s">
        <v>2222</v>
      </c>
      <c r="B2302" s="153">
        <v>9.3307315380413094</v>
      </c>
      <c r="C2302" s="153">
        <v>51.172875289292897</v>
      </c>
      <c r="D2302" s="153">
        <v>34.585000000000001</v>
      </c>
      <c r="E2302" s="153">
        <v>89.117000000000004</v>
      </c>
      <c r="F2302" s="153">
        <v>105.649</v>
      </c>
      <c r="G2302" s="153">
        <v>73.418999999999997</v>
      </c>
      <c r="H2302" s="153">
        <v>33.380000000000003</v>
      </c>
      <c r="I2302" s="153">
        <v>6.1970000000000001</v>
      </c>
      <c r="J2302" s="153">
        <v>0.79300000000000004</v>
      </c>
    </row>
    <row r="2303" spans="1:10" x14ac:dyDescent="0.25">
      <c r="A2303" s="152" t="s">
        <v>4026</v>
      </c>
      <c r="B2303" s="153">
        <v>138.565093068831</v>
      </c>
      <c r="C2303" s="153">
        <v>307.27859800547998</v>
      </c>
      <c r="D2303" s="153">
        <v>78.191999999999993</v>
      </c>
      <c r="E2303" s="153">
        <v>289.15199999999999</v>
      </c>
      <c r="F2303" s="153">
        <v>370.08</v>
      </c>
      <c r="G2303" s="153">
        <v>332.64</v>
      </c>
      <c r="H2303" s="153">
        <v>233.56800000000001</v>
      </c>
      <c r="I2303" s="153">
        <v>116.352</v>
      </c>
      <c r="J2303" s="153">
        <v>20.015999999999998</v>
      </c>
    </row>
    <row r="2304" spans="1:10" x14ac:dyDescent="0.25">
      <c r="A2304" s="152" t="s">
        <v>4027</v>
      </c>
      <c r="B2304" s="153">
        <v>122.733779592788</v>
      </c>
      <c r="C2304" s="153">
        <v>286.39614039284999</v>
      </c>
      <c r="D2304" s="153">
        <v>76.02</v>
      </c>
      <c r="E2304" s="153">
        <v>281.12</v>
      </c>
      <c r="F2304" s="153">
        <v>359.8</v>
      </c>
      <c r="G2304" s="153">
        <v>323.39999999999998</v>
      </c>
      <c r="H2304" s="153">
        <v>227.08</v>
      </c>
      <c r="I2304" s="153">
        <v>113.12</v>
      </c>
      <c r="J2304" s="153">
        <v>19.46</v>
      </c>
    </row>
    <row r="2305" spans="1:10" x14ac:dyDescent="0.25">
      <c r="A2305" s="152" t="s">
        <v>4028</v>
      </c>
      <c r="B2305" s="153">
        <v>107.581112700049</v>
      </c>
      <c r="C2305" s="153">
        <v>265.47586249728101</v>
      </c>
      <c r="D2305" s="153">
        <v>74.933999999999997</v>
      </c>
      <c r="E2305" s="153">
        <v>277.10399999999998</v>
      </c>
      <c r="F2305" s="153">
        <v>354.66</v>
      </c>
      <c r="G2305" s="153">
        <v>318.77999999999997</v>
      </c>
      <c r="H2305" s="153">
        <v>223.83600000000001</v>
      </c>
      <c r="I2305" s="153">
        <v>111.504</v>
      </c>
      <c r="J2305" s="153">
        <v>19.181999999999999</v>
      </c>
    </row>
    <row r="2306" spans="1:10" x14ac:dyDescent="0.25">
      <c r="A2306" s="152" t="s">
        <v>4029</v>
      </c>
      <c r="B2306" s="153">
        <v>93.071099739077994</v>
      </c>
      <c r="C2306" s="153">
        <v>244.56565753654601</v>
      </c>
      <c r="D2306" s="153">
        <v>74.933999999999997</v>
      </c>
      <c r="E2306" s="153">
        <v>277.10399999999998</v>
      </c>
      <c r="F2306" s="153">
        <v>354.66</v>
      </c>
      <c r="G2306" s="153">
        <v>318.77999999999997</v>
      </c>
      <c r="H2306" s="153">
        <v>223.83600000000001</v>
      </c>
      <c r="I2306" s="153">
        <v>111.504</v>
      </c>
      <c r="J2306" s="153">
        <v>19.181999999999999</v>
      </c>
    </row>
    <row r="2307" spans="1:10" x14ac:dyDescent="0.25">
      <c r="A2307" s="152" t="s">
        <v>4030</v>
      </c>
      <c r="B2307" s="153">
        <v>78.421675488463507</v>
      </c>
      <c r="C2307" s="153">
        <v>222.69957148673899</v>
      </c>
      <c r="D2307" s="153">
        <v>74.933999999999997</v>
      </c>
      <c r="E2307" s="153">
        <v>277.10399999999998</v>
      </c>
      <c r="F2307" s="153">
        <v>354.66</v>
      </c>
      <c r="G2307" s="153">
        <v>318.77999999999997</v>
      </c>
      <c r="H2307" s="153">
        <v>223.83600000000001</v>
      </c>
      <c r="I2307" s="153">
        <v>111.504</v>
      </c>
      <c r="J2307" s="153">
        <v>19.181999999999999</v>
      </c>
    </row>
    <row r="2308" spans="1:10" x14ac:dyDescent="0.25">
      <c r="A2308" s="152" t="s">
        <v>4031</v>
      </c>
      <c r="B2308" s="153">
        <v>64.357346296091706</v>
      </c>
      <c r="C2308" s="153">
        <v>200.94673260390601</v>
      </c>
      <c r="D2308" s="153">
        <v>68.992000000000004</v>
      </c>
      <c r="E2308" s="153">
        <v>258.68799999999999</v>
      </c>
      <c r="F2308" s="153">
        <v>328.57600000000002</v>
      </c>
      <c r="G2308" s="153">
        <v>295.29599999999999</v>
      </c>
      <c r="H2308" s="153">
        <v>206.976</v>
      </c>
      <c r="I2308" s="153">
        <v>103.04</v>
      </c>
      <c r="J2308" s="153">
        <v>18.431999999999999</v>
      </c>
    </row>
    <row r="2309" spans="1:10" x14ac:dyDescent="0.25">
      <c r="A2309" s="152" t="s">
        <v>4032</v>
      </c>
      <c r="B2309" s="153">
        <v>60.735755532193103</v>
      </c>
      <c r="C2309" s="153">
        <v>195.207003128694</v>
      </c>
      <c r="D2309" s="153">
        <v>63.6</v>
      </c>
      <c r="E2309" s="153">
        <v>245.52</v>
      </c>
      <c r="F2309" s="153">
        <v>307.2</v>
      </c>
      <c r="G2309" s="153">
        <v>276.12</v>
      </c>
      <c r="H2309" s="153">
        <v>192.96</v>
      </c>
      <c r="I2309" s="153">
        <v>96</v>
      </c>
      <c r="J2309" s="153">
        <v>18.600000000000001</v>
      </c>
    </row>
    <row r="2310" spans="1:10" x14ac:dyDescent="0.25">
      <c r="A2310" s="152" t="s">
        <v>4033</v>
      </c>
      <c r="B2310" s="153">
        <v>57.166370462260403</v>
      </c>
      <c r="C2310" s="153">
        <v>189.31905387924601</v>
      </c>
      <c r="D2310" s="153">
        <v>53.456000000000003</v>
      </c>
      <c r="E2310" s="153">
        <v>217.88</v>
      </c>
      <c r="F2310" s="153">
        <v>264.88799999999998</v>
      </c>
      <c r="G2310" s="153">
        <v>238.05600000000001</v>
      </c>
      <c r="H2310" s="153">
        <v>165.15199999999999</v>
      </c>
      <c r="I2310" s="153">
        <v>82.055999999999997</v>
      </c>
      <c r="J2310" s="153">
        <v>18.512</v>
      </c>
    </row>
    <row r="2311" spans="1:10" x14ac:dyDescent="0.25">
      <c r="A2311" s="152" t="s">
        <v>4034</v>
      </c>
      <c r="B2311" s="153">
        <v>53.757047768653102</v>
      </c>
      <c r="C2311" s="153">
        <v>183.489041113257</v>
      </c>
      <c r="D2311" s="153">
        <v>48.363</v>
      </c>
      <c r="E2311" s="153">
        <v>203.52</v>
      </c>
      <c r="F2311" s="153">
        <v>243.542</v>
      </c>
      <c r="G2311" s="153">
        <v>218.762</v>
      </c>
      <c r="H2311" s="153">
        <v>151.12899999999999</v>
      </c>
      <c r="I2311" s="153">
        <v>75.061999999999998</v>
      </c>
      <c r="J2311" s="153">
        <v>18.262</v>
      </c>
    </row>
    <row r="2312" spans="1:10" x14ac:dyDescent="0.25">
      <c r="A2312" s="152" t="s">
        <v>4035</v>
      </c>
      <c r="B2312" s="153">
        <v>50.428506367935697</v>
      </c>
      <c r="C2312" s="153">
        <v>177.61452424449999</v>
      </c>
      <c r="D2312" s="153">
        <v>44.822000000000003</v>
      </c>
      <c r="E2312" s="153">
        <v>194.773</v>
      </c>
      <c r="F2312" s="153">
        <v>229.45400000000001</v>
      </c>
      <c r="G2312" s="153">
        <v>206.001</v>
      </c>
      <c r="H2312" s="153">
        <v>141.71100000000001</v>
      </c>
      <c r="I2312" s="153">
        <v>70.356999999999999</v>
      </c>
      <c r="J2312" s="153">
        <v>18.382000000000001</v>
      </c>
    </row>
    <row r="2313" spans="1:10" x14ac:dyDescent="0.25">
      <c r="A2313" s="152" t="s">
        <v>4036</v>
      </c>
      <c r="B2313" s="153">
        <v>47.472912390127199</v>
      </c>
      <c r="C2313" s="153">
        <v>171.274865149421</v>
      </c>
      <c r="D2313" s="153">
        <v>34.262999999999998</v>
      </c>
      <c r="E2313" s="153">
        <v>158.43600000000001</v>
      </c>
      <c r="F2313" s="153">
        <v>213.59700000000001</v>
      </c>
      <c r="G2313" s="153">
        <v>204.28200000000001</v>
      </c>
      <c r="H2313" s="153">
        <v>129.84299999999999</v>
      </c>
      <c r="I2313" s="153">
        <v>55.89</v>
      </c>
      <c r="J2313" s="153">
        <v>13.689</v>
      </c>
    </row>
    <row r="2314" spans="1:10" x14ac:dyDescent="0.25">
      <c r="A2314" s="152" t="s">
        <v>4037</v>
      </c>
      <c r="B2314" s="153">
        <v>43.125272136572598</v>
      </c>
      <c r="C2314" s="153">
        <v>161.56429359904701</v>
      </c>
      <c r="D2314" s="153">
        <v>25.425999999999998</v>
      </c>
      <c r="E2314" s="153">
        <v>127.495</v>
      </c>
      <c r="F2314" s="153">
        <v>198.63</v>
      </c>
      <c r="G2314" s="153">
        <v>200.58699999999999</v>
      </c>
      <c r="H2314" s="153">
        <v>118.801</v>
      </c>
      <c r="I2314" s="153">
        <v>43.609000000000002</v>
      </c>
      <c r="J2314" s="153">
        <v>9.8520000000000003</v>
      </c>
    </row>
    <row r="2315" spans="1:10" x14ac:dyDescent="0.25">
      <c r="A2315" s="152" t="s">
        <v>4038</v>
      </c>
      <c r="B2315" s="153">
        <v>40.0156805763664</v>
      </c>
      <c r="C2315" s="153">
        <v>153.61408179843701</v>
      </c>
      <c r="D2315" s="153">
        <v>18.556000000000001</v>
      </c>
      <c r="E2315" s="153">
        <v>104.08799999999999</v>
      </c>
      <c r="F2315" s="153">
        <v>189.28800000000001</v>
      </c>
      <c r="G2315" s="153">
        <v>200.52799999999999</v>
      </c>
      <c r="H2315" s="153">
        <v>111.53700000000001</v>
      </c>
      <c r="I2315" s="153">
        <v>34.252000000000002</v>
      </c>
      <c r="J2315" s="153">
        <v>6.851</v>
      </c>
    </row>
    <row r="2316" spans="1:10" x14ac:dyDescent="0.25">
      <c r="A2316" s="152" t="s">
        <v>4039</v>
      </c>
      <c r="B2316" s="153">
        <v>36.614638548456398</v>
      </c>
      <c r="C2316" s="153">
        <v>144.02008441334101</v>
      </c>
      <c r="D2316" s="153">
        <v>11.401999999999999</v>
      </c>
      <c r="E2316" s="153">
        <v>76.052999999999997</v>
      </c>
      <c r="F2316" s="153">
        <v>183.56299999999999</v>
      </c>
      <c r="G2316" s="153">
        <v>211.70099999999999</v>
      </c>
      <c r="H2316" s="153">
        <v>105.20099999999999</v>
      </c>
      <c r="I2316" s="153">
        <v>23.523</v>
      </c>
      <c r="J2316" s="153">
        <v>3.8769999999999998</v>
      </c>
    </row>
    <row r="2317" spans="1:10" x14ac:dyDescent="0.25">
      <c r="A2317" s="152" t="s">
        <v>4040</v>
      </c>
      <c r="B2317" s="153">
        <v>33.470028199835198</v>
      </c>
      <c r="C2317" s="153">
        <v>134.86640769154999</v>
      </c>
      <c r="D2317" s="153">
        <v>8.8460000000000001</v>
      </c>
      <c r="E2317" s="153">
        <v>63.58</v>
      </c>
      <c r="F2317" s="153">
        <v>173.96899999999999</v>
      </c>
      <c r="G2317" s="153">
        <v>207.52500000000001</v>
      </c>
      <c r="H2317" s="153">
        <v>98.486000000000004</v>
      </c>
      <c r="I2317" s="153">
        <v>19.122</v>
      </c>
      <c r="J2317" s="153">
        <v>2.8719999999999999</v>
      </c>
    </row>
    <row r="2318" spans="1:10" x14ac:dyDescent="0.25">
      <c r="A2318" s="152" t="s">
        <v>4041</v>
      </c>
      <c r="B2318" s="153">
        <v>30.642857629335801</v>
      </c>
      <c r="C2318" s="153">
        <v>126.249660815764</v>
      </c>
      <c r="D2318" s="153">
        <v>7.0309999999999997</v>
      </c>
      <c r="E2318" s="153">
        <v>53.975000000000001</v>
      </c>
      <c r="F2318" s="153">
        <v>165.535</v>
      </c>
      <c r="G2318" s="153">
        <v>203.18</v>
      </c>
      <c r="H2318" s="153">
        <v>92.683999999999997</v>
      </c>
      <c r="I2318" s="153">
        <v>15.817</v>
      </c>
      <c r="J2318" s="153">
        <v>2.1779999999999999</v>
      </c>
    </row>
    <row r="2319" spans="1:10" x14ac:dyDescent="0.25">
      <c r="A2319" s="152" t="s">
        <v>4042</v>
      </c>
      <c r="B2319" s="153">
        <v>28.163295143825199</v>
      </c>
      <c r="C2319" s="153">
        <v>117.558562774504</v>
      </c>
      <c r="D2319" s="153">
        <v>5.72</v>
      </c>
      <c r="E2319" s="153">
        <v>46.533999999999999</v>
      </c>
      <c r="F2319" s="153">
        <v>158.09700000000001</v>
      </c>
      <c r="G2319" s="153">
        <v>198.65899999999999</v>
      </c>
      <c r="H2319" s="153">
        <v>87.644000000000005</v>
      </c>
      <c r="I2319" s="153">
        <v>13.303000000000001</v>
      </c>
      <c r="J2319" s="153">
        <v>1.6830000000000001</v>
      </c>
    </row>
    <row r="2320" spans="1:10" x14ac:dyDescent="0.25">
      <c r="A2320" s="152" t="s">
        <v>4043</v>
      </c>
      <c r="B2320" s="153">
        <v>25.951725795129899</v>
      </c>
      <c r="C2320" s="153">
        <v>109.99525548814999</v>
      </c>
      <c r="D2320" s="153">
        <v>4.7610000000000001</v>
      </c>
      <c r="E2320" s="153">
        <v>40.771000000000001</v>
      </c>
      <c r="F2320" s="153">
        <v>151.64099999999999</v>
      </c>
      <c r="G2320" s="153">
        <v>194.142</v>
      </c>
      <c r="H2320" s="153">
        <v>83.31</v>
      </c>
      <c r="I2320" s="153">
        <v>11.388999999999999</v>
      </c>
      <c r="J2320" s="153">
        <v>1.3260000000000001</v>
      </c>
    </row>
    <row r="2321" spans="1:10" x14ac:dyDescent="0.25">
      <c r="A2321" s="152" t="s">
        <v>4044</v>
      </c>
      <c r="B2321" s="153">
        <v>23.803326642595898</v>
      </c>
      <c r="C2321" s="153">
        <v>102.03936034583499</v>
      </c>
      <c r="D2321" s="153">
        <v>4.0609999999999999</v>
      </c>
      <c r="E2321" s="153">
        <v>36.277000000000001</v>
      </c>
      <c r="F2321" s="153">
        <v>145.946</v>
      </c>
      <c r="G2321" s="153">
        <v>189.51400000000001</v>
      </c>
      <c r="H2321" s="153">
        <v>79.501000000000005</v>
      </c>
      <c r="I2321" s="153">
        <v>9.9130000000000003</v>
      </c>
      <c r="J2321" s="153">
        <v>1.0680000000000001</v>
      </c>
    </row>
    <row r="2322" spans="1:10" x14ac:dyDescent="0.25">
      <c r="A2322" s="152" t="s">
        <v>4045</v>
      </c>
      <c r="B2322" s="153">
        <v>21.855173618872399</v>
      </c>
      <c r="C2322" s="153">
        <v>94.715896979315104</v>
      </c>
      <c r="D2322" s="153">
        <v>3.5339999999999998</v>
      </c>
      <c r="E2322" s="153">
        <v>32.746000000000002</v>
      </c>
      <c r="F2322" s="153">
        <v>140.774</v>
      </c>
      <c r="G2322" s="153">
        <v>184.624</v>
      </c>
      <c r="H2322" s="153">
        <v>76.084999999999994</v>
      </c>
      <c r="I2322" s="153">
        <v>8.76</v>
      </c>
      <c r="J2322" s="153">
        <v>0.877</v>
      </c>
    </row>
    <row r="2323" spans="1:10" x14ac:dyDescent="0.25">
      <c r="A2323" s="152" t="s">
        <v>2223</v>
      </c>
      <c r="B2323" s="153">
        <v>294.07835163636298</v>
      </c>
      <c r="C2323" s="153">
        <v>325.35254366197199</v>
      </c>
      <c r="D2323" s="153">
        <v>61.823</v>
      </c>
      <c r="E2323" s="153">
        <v>150.63900000000001</v>
      </c>
      <c r="F2323" s="153">
        <v>272.572</v>
      </c>
      <c r="G2323" s="153">
        <v>275.483</v>
      </c>
      <c r="H2323" s="153">
        <v>224.07599999999999</v>
      </c>
      <c r="I2323" s="153">
        <v>102.255</v>
      </c>
      <c r="J2323" s="153">
        <v>33.152000000000001</v>
      </c>
    </row>
    <row r="2324" spans="1:10" x14ac:dyDescent="0.25">
      <c r="A2324" s="152" t="s">
        <v>2224</v>
      </c>
      <c r="B2324" s="153">
        <v>270.48668568130103</v>
      </c>
      <c r="C2324" s="153">
        <v>289.33375649320698</v>
      </c>
      <c r="D2324" s="153">
        <v>69.552999999999997</v>
      </c>
      <c r="E2324" s="153">
        <v>169.471</v>
      </c>
      <c r="F2324" s="153">
        <v>306.59899999999999</v>
      </c>
      <c r="G2324" s="153">
        <v>309.875</v>
      </c>
      <c r="H2324" s="153">
        <v>252.04</v>
      </c>
      <c r="I2324" s="153">
        <v>115.04</v>
      </c>
      <c r="J2324" s="153">
        <v>37.421999999999997</v>
      </c>
    </row>
    <row r="2325" spans="1:10" x14ac:dyDescent="0.25">
      <c r="A2325" s="152" t="s">
        <v>2225</v>
      </c>
      <c r="B2325" s="153">
        <v>210.90154133044001</v>
      </c>
      <c r="C2325" s="153">
        <v>256.17072851661402</v>
      </c>
      <c r="D2325" s="153">
        <v>82.801000000000002</v>
      </c>
      <c r="E2325" s="153">
        <v>201.75200000000001</v>
      </c>
      <c r="F2325" s="153">
        <v>364.99799999999999</v>
      </c>
      <c r="G2325" s="153">
        <v>368.899</v>
      </c>
      <c r="H2325" s="153">
        <v>300.048</v>
      </c>
      <c r="I2325" s="153">
        <v>136.952</v>
      </c>
      <c r="J2325" s="153">
        <v>44.55</v>
      </c>
    </row>
    <row r="2326" spans="1:10" x14ac:dyDescent="0.25">
      <c r="A2326" s="152" t="s">
        <v>2226</v>
      </c>
      <c r="B2326" s="153">
        <v>183.313007028014</v>
      </c>
      <c r="C2326" s="153">
        <v>224.621359477483</v>
      </c>
      <c r="D2326" s="153">
        <v>82.801000000000002</v>
      </c>
      <c r="E2326" s="153">
        <v>201.75200000000001</v>
      </c>
      <c r="F2326" s="153">
        <v>364.99799999999999</v>
      </c>
      <c r="G2326" s="153">
        <v>368.899</v>
      </c>
      <c r="H2326" s="153">
        <v>300.048</v>
      </c>
      <c r="I2326" s="153">
        <v>136.952</v>
      </c>
      <c r="J2326" s="153">
        <v>44.55</v>
      </c>
    </row>
    <row r="2327" spans="1:10" x14ac:dyDescent="0.25">
      <c r="A2327" s="152" t="s">
        <v>2227</v>
      </c>
      <c r="B2327" s="153">
        <v>162.14992396697201</v>
      </c>
      <c r="C2327" s="153">
        <v>200.69638055648099</v>
      </c>
      <c r="D2327" s="153">
        <v>82.801000000000002</v>
      </c>
      <c r="E2327" s="153">
        <v>201.75200000000001</v>
      </c>
      <c r="F2327" s="153">
        <v>364.99799999999999</v>
      </c>
      <c r="G2327" s="153">
        <v>368.899</v>
      </c>
      <c r="H2327" s="153">
        <v>300.048</v>
      </c>
      <c r="I2327" s="153">
        <v>136.952</v>
      </c>
      <c r="J2327" s="153">
        <v>44.55</v>
      </c>
    </row>
    <row r="2328" spans="1:10" x14ac:dyDescent="0.25">
      <c r="A2328" s="152" t="s">
        <v>2228</v>
      </c>
      <c r="B2328" s="153">
        <v>158.59142857449501</v>
      </c>
      <c r="C2328" s="153">
        <v>196.09144235057499</v>
      </c>
      <c r="D2328" s="153">
        <v>59.052</v>
      </c>
      <c r="E2328" s="153">
        <v>242.06</v>
      </c>
      <c r="F2328" s="153">
        <v>354.31200000000001</v>
      </c>
      <c r="G2328" s="153">
        <v>295.39299999999997</v>
      </c>
      <c r="H2328" s="153">
        <v>224.50399999999999</v>
      </c>
      <c r="I2328" s="153">
        <v>116.375</v>
      </c>
      <c r="J2328" s="153">
        <v>38.304000000000002</v>
      </c>
    </row>
    <row r="2329" spans="1:10" x14ac:dyDescent="0.25">
      <c r="A2329" s="152" t="s">
        <v>2229</v>
      </c>
      <c r="B2329" s="153">
        <v>154.75572187576299</v>
      </c>
      <c r="C2329" s="153">
        <v>191.39648180663701</v>
      </c>
      <c r="D2329" s="153">
        <v>38.64</v>
      </c>
      <c r="E2329" s="153">
        <v>263.81</v>
      </c>
      <c r="F2329" s="153">
        <v>333.04</v>
      </c>
      <c r="G2329" s="153">
        <v>228.04499999999999</v>
      </c>
      <c r="H2329" s="153">
        <v>158.24</v>
      </c>
      <c r="I2329" s="153">
        <v>96.14</v>
      </c>
      <c r="J2329" s="153">
        <v>32.085000000000001</v>
      </c>
    </row>
    <row r="2330" spans="1:10" x14ac:dyDescent="0.25">
      <c r="A2330" s="152" t="s">
        <v>2230</v>
      </c>
      <c r="B2330" s="153">
        <v>136.325183623079</v>
      </c>
      <c r="C2330" s="153">
        <v>170.85965035776499</v>
      </c>
      <c r="D2330" s="153">
        <v>33.884999999999998</v>
      </c>
      <c r="E2330" s="153">
        <v>248.52099999999999</v>
      </c>
      <c r="F2330" s="153">
        <v>296.34800000000001</v>
      </c>
      <c r="G2330" s="153">
        <v>192.95</v>
      </c>
      <c r="H2330" s="153">
        <v>117.43600000000001</v>
      </c>
      <c r="I2330" s="153">
        <v>58.96</v>
      </c>
      <c r="J2330" s="153">
        <v>20.04</v>
      </c>
    </row>
    <row r="2331" spans="1:10" x14ac:dyDescent="0.25">
      <c r="A2331" s="152" t="s">
        <v>2231</v>
      </c>
      <c r="B2331" s="153">
        <v>91.383108132386994</v>
      </c>
      <c r="C2331" s="153">
        <v>210.51188337284401</v>
      </c>
      <c r="D2331" s="153">
        <v>38.420999999999999</v>
      </c>
      <c r="E2331" s="153">
        <v>204.60499999999999</v>
      </c>
      <c r="F2331" s="153">
        <v>191.92699999999999</v>
      </c>
      <c r="G2331" s="153">
        <v>115.80500000000001</v>
      </c>
      <c r="H2331" s="153">
        <v>67.697999999999993</v>
      </c>
      <c r="I2331" s="153">
        <v>27.686</v>
      </c>
      <c r="J2331" s="153">
        <v>8.3780000000000001</v>
      </c>
    </row>
    <row r="2332" spans="1:10" x14ac:dyDescent="0.25">
      <c r="A2332" s="152" t="s">
        <v>2232</v>
      </c>
      <c r="B2332" s="153">
        <v>70.713593813487407</v>
      </c>
      <c r="C2332" s="153">
        <v>227.405526238448</v>
      </c>
      <c r="D2332" s="153">
        <v>31.431999999999999</v>
      </c>
      <c r="E2332" s="153">
        <v>156.43899999999999</v>
      </c>
      <c r="F2332" s="153">
        <v>142.161</v>
      </c>
      <c r="G2332" s="153">
        <v>82.795000000000002</v>
      </c>
      <c r="H2332" s="153">
        <v>43.41</v>
      </c>
      <c r="I2332" s="153">
        <v>17.585000000000001</v>
      </c>
      <c r="J2332" s="153">
        <v>5.3179999999999996</v>
      </c>
    </row>
    <row r="2333" spans="1:10" x14ac:dyDescent="0.25">
      <c r="A2333" s="152" t="s">
        <v>2233</v>
      </c>
      <c r="B2333" s="153">
        <v>49.435056756132703</v>
      </c>
      <c r="C2333" s="153">
        <v>193.91520723741701</v>
      </c>
      <c r="D2333" s="153">
        <v>21.547999999999998</v>
      </c>
      <c r="E2333" s="153">
        <v>128.583</v>
      </c>
      <c r="F2333" s="153">
        <v>126.726</v>
      </c>
      <c r="G2333" s="153">
        <v>81.804000000000002</v>
      </c>
      <c r="H2333" s="153">
        <v>40.326999999999998</v>
      </c>
      <c r="I2333" s="153">
        <v>12.621</v>
      </c>
      <c r="J2333" s="153">
        <v>3.5710000000000002</v>
      </c>
    </row>
    <row r="2334" spans="1:10" x14ac:dyDescent="0.25">
      <c r="A2334" s="152" t="s">
        <v>2234</v>
      </c>
      <c r="B2334" s="153">
        <v>36.989252107707102</v>
      </c>
      <c r="C2334" s="153">
        <v>161.23258382186299</v>
      </c>
      <c r="D2334" s="153">
        <v>19.032</v>
      </c>
      <c r="E2334" s="153">
        <v>133.65299999999999</v>
      </c>
      <c r="F2334" s="153">
        <v>147.607</v>
      </c>
      <c r="G2334" s="153">
        <v>100.714</v>
      </c>
      <c r="H2334" s="153">
        <v>55.863</v>
      </c>
      <c r="I2334" s="153">
        <v>15.282999999999999</v>
      </c>
      <c r="J2334" s="153">
        <v>2.468</v>
      </c>
    </row>
    <row r="2335" spans="1:10" x14ac:dyDescent="0.25">
      <c r="A2335" s="152" t="s">
        <v>2235</v>
      </c>
      <c r="B2335" s="153">
        <v>31.961768326298898</v>
      </c>
      <c r="C2335" s="153">
        <v>134.67356446189899</v>
      </c>
      <c r="D2335" s="153">
        <v>19.03</v>
      </c>
      <c r="E2335" s="153">
        <v>142.05500000000001</v>
      </c>
      <c r="F2335" s="153">
        <v>164.01599999999999</v>
      </c>
      <c r="G2335" s="153">
        <v>109.992</v>
      </c>
      <c r="H2335" s="153">
        <v>69.004999999999995</v>
      </c>
      <c r="I2335" s="153">
        <v>28.12</v>
      </c>
      <c r="J2335" s="153">
        <v>2.782</v>
      </c>
    </row>
    <row r="2336" spans="1:10" x14ac:dyDescent="0.25">
      <c r="A2336" s="152" t="s">
        <v>2236</v>
      </c>
      <c r="B2336" s="153">
        <v>23.104995379333499</v>
      </c>
      <c r="C2336" s="153">
        <v>128.63546374730001</v>
      </c>
      <c r="D2336" s="153">
        <v>12.317</v>
      </c>
      <c r="E2336" s="153">
        <v>112.178</v>
      </c>
      <c r="F2336" s="153">
        <v>151.773</v>
      </c>
      <c r="G2336" s="153">
        <v>105.788</v>
      </c>
      <c r="H2336" s="153">
        <v>81.784000000000006</v>
      </c>
      <c r="I2336" s="153">
        <v>42.061</v>
      </c>
      <c r="J2336" s="153">
        <v>1.599</v>
      </c>
    </row>
    <row r="2337" spans="1:10" x14ac:dyDescent="0.25">
      <c r="A2337" s="152" t="s">
        <v>2237</v>
      </c>
      <c r="B2337" s="153">
        <v>16.5745319857478</v>
      </c>
      <c r="C2337" s="153">
        <v>123.074360993865</v>
      </c>
      <c r="D2337" s="153">
        <v>9.8480000000000008</v>
      </c>
      <c r="E2337" s="153">
        <v>97.563000000000002</v>
      </c>
      <c r="F2337" s="153">
        <v>142.26499999999999</v>
      </c>
      <c r="G2337" s="153">
        <v>101.148</v>
      </c>
      <c r="H2337" s="153">
        <v>85.052999999999997</v>
      </c>
      <c r="I2337" s="153">
        <v>48.015000000000001</v>
      </c>
      <c r="J2337" s="153">
        <v>1.208</v>
      </c>
    </row>
    <row r="2338" spans="1:10" x14ac:dyDescent="0.25">
      <c r="A2338" s="152" t="s">
        <v>2238</v>
      </c>
      <c r="B2338" s="153">
        <v>12.039369018888999</v>
      </c>
      <c r="C2338" s="153">
        <v>118.06153881026501</v>
      </c>
      <c r="D2338" s="153">
        <v>8.01</v>
      </c>
      <c r="E2338" s="153">
        <v>85.477000000000004</v>
      </c>
      <c r="F2338" s="153">
        <v>133.86600000000001</v>
      </c>
      <c r="G2338" s="153">
        <v>97.106999999999999</v>
      </c>
      <c r="H2338" s="153">
        <v>87.637</v>
      </c>
      <c r="I2338" s="153">
        <v>53.47</v>
      </c>
      <c r="J2338" s="153">
        <v>0.93300000000000005</v>
      </c>
    </row>
    <row r="2339" spans="1:10" x14ac:dyDescent="0.25">
      <c r="A2339" s="152" t="s">
        <v>2239</v>
      </c>
      <c r="B2339" s="153">
        <v>8.7995229782265003</v>
      </c>
      <c r="C2339" s="153">
        <v>113.706415385589</v>
      </c>
      <c r="D2339" s="153">
        <v>6.6449999999999996</v>
      </c>
      <c r="E2339" s="153">
        <v>75.570999999999998</v>
      </c>
      <c r="F2339" s="153">
        <v>126.63500000000001</v>
      </c>
      <c r="G2339" s="153">
        <v>93.76</v>
      </c>
      <c r="H2339" s="153">
        <v>89.61</v>
      </c>
      <c r="I2339" s="153">
        <v>58.183999999999997</v>
      </c>
      <c r="J2339" s="153">
        <v>0.73499999999999999</v>
      </c>
    </row>
    <row r="2340" spans="1:10" x14ac:dyDescent="0.25">
      <c r="A2340" s="152" t="s">
        <v>2240</v>
      </c>
      <c r="B2340" s="153">
        <v>6.6115803075641502</v>
      </c>
      <c r="C2340" s="153">
        <v>110.03737878250899</v>
      </c>
      <c r="D2340" s="153">
        <v>5.6260000000000003</v>
      </c>
      <c r="E2340" s="153">
        <v>67.528999999999996</v>
      </c>
      <c r="F2340" s="153">
        <v>120.601</v>
      </c>
      <c r="G2340" s="153">
        <v>91.168000000000006</v>
      </c>
      <c r="H2340" s="153">
        <v>91.055000000000007</v>
      </c>
      <c r="I2340" s="153">
        <v>61.929000000000002</v>
      </c>
      <c r="J2340" s="153">
        <v>0.59199999999999997</v>
      </c>
    </row>
    <row r="2341" spans="1:10" x14ac:dyDescent="0.25">
      <c r="A2341" s="152" t="s">
        <v>2241</v>
      </c>
      <c r="B2341" s="153">
        <v>4.9575443970673003</v>
      </c>
      <c r="C2341" s="153">
        <v>106.549851609489</v>
      </c>
      <c r="D2341" s="153">
        <v>4.8639999999999999</v>
      </c>
      <c r="E2341" s="153">
        <v>61.021000000000001</v>
      </c>
      <c r="F2341" s="153">
        <v>115.669</v>
      </c>
      <c r="G2341" s="153">
        <v>89.302999999999997</v>
      </c>
      <c r="H2341" s="153">
        <v>91.986000000000004</v>
      </c>
      <c r="I2341" s="153">
        <v>64.465000000000003</v>
      </c>
      <c r="J2341" s="153">
        <v>0.49199999999999999</v>
      </c>
    </row>
    <row r="2342" spans="1:10" x14ac:dyDescent="0.25">
      <c r="A2342" s="152" t="s">
        <v>2242</v>
      </c>
      <c r="B2342" s="153">
        <v>3.77970410256134</v>
      </c>
      <c r="C2342" s="153">
        <v>103.571583438617</v>
      </c>
      <c r="D2342" s="153">
        <v>4.3040000000000003</v>
      </c>
      <c r="E2342" s="153">
        <v>55.920999999999999</v>
      </c>
      <c r="F2342" s="153">
        <v>112.059</v>
      </c>
      <c r="G2342" s="153">
        <v>88.372</v>
      </c>
      <c r="H2342" s="153">
        <v>92.671999999999997</v>
      </c>
      <c r="I2342" s="153">
        <v>65.796999999999997</v>
      </c>
      <c r="J2342" s="153">
        <v>0.41499999999999998</v>
      </c>
    </row>
    <row r="2343" spans="1:10" x14ac:dyDescent="0.25">
      <c r="A2343" s="152" t="s">
        <v>2243</v>
      </c>
      <c r="B2343" s="153">
        <v>132.90285324010901</v>
      </c>
      <c r="C2343" s="153">
        <v>197.28089000706399</v>
      </c>
      <c r="D2343" s="153">
        <v>27.216999999999999</v>
      </c>
      <c r="E2343" s="153">
        <v>188.601</v>
      </c>
      <c r="F2343" s="153">
        <v>237.56800000000001</v>
      </c>
      <c r="G2343" s="153">
        <v>199.67599999999999</v>
      </c>
      <c r="H2343" s="153">
        <v>124.795</v>
      </c>
      <c r="I2343" s="153">
        <v>64.727000000000004</v>
      </c>
      <c r="J2343" s="153">
        <v>26.696000000000002</v>
      </c>
    </row>
    <row r="2344" spans="1:10" x14ac:dyDescent="0.25">
      <c r="A2344" s="152" t="s">
        <v>2244</v>
      </c>
      <c r="B2344" s="153">
        <v>115.524934737148</v>
      </c>
      <c r="C2344" s="153">
        <v>180.23559356034301</v>
      </c>
      <c r="D2344" s="153">
        <v>38.83</v>
      </c>
      <c r="E2344" s="153">
        <v>188.93100000000001</v>
      </c>
      <c r="F2344" s="153">
        <v>213.79499999999999</v>
      </c>
      <c r="G2344" s="153">
        <v>157.84100000000001</v>
      </c>
      <c r="H2344" s="153">
        <v>102.754</v>
      </c>
      <c r="I2344" s="153">
        <v>44.674999999999997</v>
      </c>
      <c r="J2344" s="153">
        <v>12.173999999999999</v>
      </c>
    </row>
    <row r="2345" spans="1:10" x14ac:dyDescent="0.25">
      <c r="A2345" s="152" t="s">
        <v>2245</v>
      </c>
      <c r="B2345" s="153">
        <v>79.953362628005905</v>
      </c>
      <c r="C2345" s="153">
        <v>164.90438862944899</v>
      </c>
      <c r="D2345" s="153">
        <v>37.174999999999997</v>
      </c>
      <c r="E2345" s="153">
        <v>189.40700000000001</v>
      </c>
      <c r="F2345" s="153">
        <v>192.536</v>
      </c>
      <c r="G2345" s="153">
        <v>138.66800000000001</v>
      </c>
      <c r="H2345" s="153">
        <v>79.433999999999997</v>
      </c>
      <c r="I2345" s="153">
        <v>35.656999999999996</v>
      </c>
      <c r="J2345" s="153">
        <v>10.483000000000001</v>
      </c>
    </row>
    <row r="2346" spans="1:10" x14ac:dyDescent="0.25">
      <c r="A2346" s="152" t="s">
        <v>2246</v>
      </c>
      <c r="B2346" s="153">
        <v>55.273981730223397</v>
      </c>
      <c r="C2346" s="153">
        <v>136.75307855954401</v>
      </c>
      <c r="D2346" s="153">
        <v>40.043999999999997</v>
      </c>
      <c r="E2346" s="153">
        <v>171.845</v>
      </c>
      <c r="F2346" s="153">
        <v>175.57900000000001</v>
      </c>
      <c r="G2346" s="153">
        <v>106.52</v>
      </c>
      <c r="H2346" s="153">
        <v>59.811</v>
      </c>
      <c r="I2346" s="153">
        <v>20.323</v>
      </c>
      <c r="J2346" s="153">
        <v>3.8780000000000001</v>
      </c>
    </row>
    <row r="2347" spans="1:10" x14ac:dyDescent="0.25">
      <c r="A2347" s="152" t="s">
        <v>2247</v>
      </c>
      <c r="B2347" s="153">
        <v>36.977998953020602</v>
      </c>
      <c r="C2347" s="153">
        <v>99.588946076272507</v>
      </c>
      <c r="D2347" s="153">
        <v>32.503999999999998</v>
      </c>
      <c r="E2347" s="153">
        <v>173.28899999999999</v>
      </c>
      <c r="F2347" s="153">
        <v>152.739</v>
      </c>
      <c r="G2347" s="153">
        <v>102.375</v>
      </c>
      <c r="H2347" s="153">
        <v>45.405000000000001</v>
      </c>
      <c r="I2347" s="153">
        <v>15.76</v>
      </c>
      <c r="J2347" s="153">
        <v>1.508</v>
      </c>
    </row>
    <row r="2348" spans="1:10" x14ac:dyDescent="0.25">
      <c r="A2348" s="152" t="s">
        <v>2248</v>
      </c>
      <c r="B2348" s="153">
        <v>31.935896161970501</v>
      </c>
      <c r="C2348" s="153">
        <v>86.995289354325806</v>
      </c>
      <c r="D2348" s="153">
        <v>27.866</v>
      </c>
      <c r="E2348" s="153">
        <v>137.76599999999999</v>
      </c>
      <c r="F2348" s="153">
        <v>151.94399999999999</v>
      </c>
      <c r="G2348" s="153">
        <v>85.918000000000006</v>
      </c>
      <c r="H2348" s="153">
        <v>42.975000000000001</v>
      </c>
      <c r="I2348" s="153">
        <v>13.2</v>
      </c>
      <c r="J2348" s="153">
        <v>1.5309999999999999</v>
      </c>
    </row>
    <row r="2349" spans="1:10" x14ac:dyDescent="0.25">
      <c r="A2349" s="152" t="s">
        <v>2249</v>
      </c>
      <c r="B2349" s="153">
        <v>28.917196708370899</v>
      </c>
      <c r="C2349" s="153">
        <v>85.200372299983599</v>
      </c>
      <c r="D2349" s="153">
        <v>28.481999999999999</v>
      </c>
      <c r="E2349" s="153">
        <v>140.26400000000001</v>
      </c>
      <c r="F2349" s="153">
        <v>147.25899999999999</v>
      </c>
      <c r="G2349" s="153">
        <v>85.427999999999997</v>
      </c>
      <c r="H2349" s="153">
        <v>32.579000000000001</v>
      </c>
      <c r="I2349" s="153">
        <v>7.49</v>
      </c>
      <c r="J2349" s="153">
        <v>0.89800000000000002</v>
      </c>
    </row>
    <row r="2350" spans="1:10" x14ac:dyDescent="0.25">
      <c r="A2350" s="152" t="s">
        <v>2250</v>
      </c>
      <c r="B2350" s="153">
        <v>24.222539124639301</v>
      </c>
      <c r="C2350" s="153">
        <v>81.278580515808201</v>
      </c>
      <c r="D2350" s="153">
        <v>32.07</v>
      </c>
      <c r="E2350" s="153">
        <v>133.441</v>
      </c>
      <c r="F2350" s="153">
        <v>134.70400000000001</v>
      </c>
      <c r="G2350" s="153">
        <v>79.012</v>
      </c>
      <c r="H2350" s="153">
        <v>32.963999999999999</v>
      </c>
      <c r="I2350" s="153">
        <v>8.0820000000000007</v>
      </c>
      <c r="J2350" s="153">
        <v>0.92700000000000005</v>
      </c>
    </row>
    <row r="2351" spans="1:10" x14ac:dyDescent="0.25">
      <c r="A2351" s="152" t="s">
        <v>2251</v>
      </c>
      <c r="B2351" s="153">
        <v>20.292696802983802</v>
      </c>
      <c r="C2351" s="153">
        <v>77.531164303978301</v>
      </c>
      <c r="D2351" s="153">
        <v>26.277999999999999</v>
      </c>
      <c r="E2351" s="153">
        <v>128.434</v>
      </c>
      <c r="F2351" s="153">
        <v>134.721</v>
      </c>
      <c r="G2351" s="153">
        <v>79.468999999999994</v>
      </c>
      <c r="H2351" s="153">
        <v>33.070999999999998</v>
      </c>
      <c r="I2351" s="153">
        <v>6.0739999999999998</v>
      </c>
      <c r="J2351" s="153">
        <v>0.95299999999999996</v>
      </c>
    </row>
    <row r="2352" spans="1:10" x14ac:dyDescent="0.25">
      <c r="A2352" s="152" t="s">
        <v>2252</v>
      </c>
      <c r="B2352" s="153">
        <v>12.6791124601018</v>
      </c>
      <c r="C2352" s="153">
        <v>96.829314044102702</v>
      </c>
      <c r="D2352" s="153">
        <v>21.847000000000001</v>
      </c>
      <c r="E2352" s="153">
        <v>110.986</v>
      </c>
      <c r="F2352" s="153">
        <v>120.85299999999999</v>
      </c>
      <c r="G2352" s="153">
        <v>80.594999999999999</v>
      </c>
      <c r="H2352" s="153">
        <v>39.119999999999997</v>
      </c>
      <c r="I2352" s="153">
        <v>7.9459999999999997</v>
      </c>
      <c r="J2352" s="153">
        <v>0.65300000000000002</v>
      </c>
    </row>
    <row r="2353" spans="1:10" x14ac:dyDescent="0.25">
      <c r="A2353" s="152" t="s">
        <v>2253</v>
      </c>
      <c r="B2353" s="153">
        <v>12.6791124601018</v>
      </c>
      <c r="C2353" s="153">
        <v>96.829314044102702</v>
      </c>
      <c r="D2353" s="153">
        <v>16.481999999999999</v>
      </c>
      <c r="E2353" s="153">
        <v>106.28100000000001</v>
      </c>
      <c r="F2353" s="153">
        <v>120.349</v>
      </c>
      <c r="G2353" s="153">
        <v>82.561999999999998</v>
      </c>
      <c r="H2353" s="153">
        <v>34.792000000000002</v>
      </c>
      <c r="I2353" s="153">
        <v>9.5239999999999991</v>
      </c>
      <c r="J2353" s="153">
        <v>0.73</v>
      </c>
    </row>
    <row r="2354" spans="1:10" x14ac:dyDescent="0.25">
      <c r="A2354" s="152" t="s">
        <v>2254</v>
      </c>
      <c r="B2354" s="153">
        <v>11.749530371598199</v>
      </c>
      <c r="C2354" s="153">
        <v>92.911151038447301</v>
      </c>
      <c r="D2354" s="153">
        <v>18.716999999999999</v>
      </c>
      <c r="E2354" s="153">
        <v>86.399000000000001</v>
      </c>
      <c r="F2354" s="153">
        <v>121.405</v>
      </c>
      <c r="G2354" s="153">
        <v>87.563999999999993</v>
      </c>
      <c r="H2354" s="153">
        <v>42.088999999999999</v>
      </c>
      <c r="I2354" s="153">
        <v>7.5090000000000003</v>
      </c>
      <c r="J2354" s="153">
        <v>0.317</v>
      </c>
    </row>
    <row r="2355" spans="1:10" x14ac:dyDescent="0.25">
      <c r="A2355" s="152" t="s">
        <v>2255</v>
      </c>
      <c r="B2355" s="153">
        <v>7.5530892099291398</v>
      </c>
      <c r="C2355" s="153">
        <v>74.175610178206199</v>
      </c>
      <c r="D2355" s="153">
        <v>13.33</v>
      </c>
      <c r="E2355" s="153">
        <v>74.566000000000003</v>
      </c>
      <c r="F2355" s="153">
        <v>114.85299999999999</v>
      </c>
      <c r="G2355" s="153">
        <v>89.801000000000002</v>
      </c>
      <c r="H2355" s="153">
        <v>39.387999999999998</v>
      </c>
      <c r="I2355" s="153">
        <v>9.52</v>
      </c>
      <c r="J2355" s="153">
        <v>0.60199999999999998</v>
      </c>
    </row>
    <row r="2356" spans="1:10" x14ac:dyDescent="0.25">
      <c r="A2356" s="152" t="s">
        <v>2256</v>
      </c>
      <c r="B2356" s="153">
        <v>6.5650831710739599</v>
      </c>
      <c r="C2356" s="153">
        <v>70.002538423780706</v>
      </c>
      <c r="D2356" s="153">
        <v>11.164999999999999</v>
      </c>
      <c r="E2356" s="153">
        <v>54.244999999999997</v>
      </c>
      <c r="F2356" s="153">
        <v>112.16800000000001</v>
      </c>
      <c r="G2356" s="153">
        <v>98.332999999999998</v>
      </c>
      <c r="H2356" s="153">
        <v>44.817</v>
      </c>
      <c r="I2356" s="153">
        <v>9.6630000000000003</v>
      </c>
      <c r="J2356" s="153">
        <v>0.52900000000000003</v>
      </c>
    </row>
    <row r="2357" spans="1:10" x14ac:dyDescent="0.25">
      <c r="A2357" s="152" t="s">
        <v>2257</v>
      </c>
      <c r="B2357" s="153">
        <v>5.9929388156525496</v>
      </c>
      <c r="C2357" s="153">
        <v>66.071348239153295</v>
      </c>
      <c r="D2357" s="153">
        <v>10.247</v>
      </c>
      <c r="E2357" s="153">
        <v>47.027999999999999</v>
      </c>
      <c r="F2357" s="153">
        <v>110.285</v>
      </c>
      <c r="G2357" s="153">
        <v>101.497</v>
      </c>
      <c r="H2357" s="153">
        <v>47.033999999999999</v>
      </c>
      <c r="I2357" s="153">
        <v>9.6530000000000005</v>
      </c>
      <c r="J2357" s="153">
        <v>0.496</v>
      </c>
    </row>
    <row r="2358" spans="1:10" x14ac:dyDescent="0.25">
      <c r="A2358" s="152" t="s">
        <v>2258</v>
      </c>
      <c r="B2358" s="153">
        <v>5.5511039927616004</v>
      </c>
      <c r="C2358" s="153">
        <v>62.438055677226899</v>
      </c>
      <c r="D2358" s="153">
        <v>9.5839999999999996</v>
      </c>
      <c r="E2358" s="153">
        <v>41.978000000000002</v>
      </c>
      <c r="F2358" s="153">
        <v>109.887</v>
      </c>
      <c r="G2358" s="153">
        <v>105.569</v>
      </c>
      <c r="H2358" s="153">
        <v>49.643999999999998</v>
      </c>
      <c r="I2358" s="153">
        <v>9.7469999999999999</v>
      </c>
      <c r="J2358" s="153">
        <v>0.47099999999999997</v>
      </c>
    </row>
    <row r="2359" spans="1:10" x14ac:dyDescent="0.25">
      <c r="A2359" s="152" t="s">
        <v>2259</v>
      </c>
      <c r="B2359" s="153">
        <v>5.2824855579054502</v>
      </c>
      <c r="C2359" s="153">
        <v>58.894444050666102</v>
      </c>
      <c r="D2359" s="153">
        <v>9.0030000000000001</v>
      </c>
      <c r="E2359" s="153">
        <v>39.670999999999999</v>
      </c>
      <c r="F2359" s="153">
        <v>109.34399999999999</v>
      </c>
      <c r="G2359" s="153">
        <v>109.068</v>
      </c>
      <c r="H2359" s="153">
        <v>51.94</v>
      </c>
      <c r="I2359" s="153">
        <v>9.8059999999999992</v>
      </c>
      <c r="J2359" s="153">
        <v>0.44800000000000001</v>
      </c>
    </row>
    <row r="2360" spans="1:10" x14ac:dyDescent="0.25">
      <c r="A2360" s="152" t="s">
        <v>2260</v>
      </c>
      <c r="B2360" s="153">
        <v>5.1245235238024396</v>
      </c>
      <c r="C2360" s="153">
        <v>55.859604794035697</v>
      </c>
      <c r="D2360" s="153">
        <v>8.5609999999999999</v>
      </c>
      <c r="E2360" s="153">
        <v>37.531999999999996</v>
      </c>
      <c r="F2360" s="153">
        <v>109.477</v>
      </c>
      <c r="G2360" s="153">
        <v>112.819</v>
      </c>
      <c r="H2360" s="153">
        <v>53.118000000000002</v>
      </c>
      <c r="I2360" s="153">
        <v>9.8979999999999997</v>
      </c>
      <c r="J2360" s="153">
        <v>0.435</v>
      </c>
    </row>
    <row r="2361" spans="1:10" x14ac:dyDescent="0.25">
      <c r="A2361" s="152" t="s">
        <v>2261</v>
      </c>
      <c r="B2361" s="153">
        <v>4.9645261466994004</v>
      </c>
      <c r="C2361" s="153">
        <v>52.659357804348701</v>
      </c>
      <c r="D2361" s="153">
        <v>8.17</v>
      </c>
      <c r="E2361" s="153">
        <v>36.207999999999998</v>
      </c>
      <c r="F2361" s="153">
        <v>109.41</v>
      </c>
      <c r="G2361" s="153">
        <v>115.95</v>
      </c>
      <c r="H2361" s="153">
        <v>54.593000000000004</v>
      </c>
      <c r="I2361" s="153">
        <v>9.9469999999999992</v>
      </c>
      <c r="J2361" s="153">
        <v>0.42199999999999999</v>
      </c>
    </row>
    <row r="2362" spans="1:10" x14ac:dyDescent="0.25">
      <c r="A2362" s="152" t="s">
        <v>2262</v>
      </c>
      <c r="B2362" s="153">
        <v>4.864138971169</v>
      </c>
      <c r="C2362" s="153">
        <v>49.991658611525303</v>
      </c>
      <c r="D2362" s="153">
        <v>7.8440000000000003</v>
      </c>
      <c r="E2362" s="153">
        <v>35.716000000000001</v>
      </c>
      <c r="F2362" s="153">
        <v>109.438</v>
      </c>
      <c r="G2362" s="153">
        <v>118.779</v>
      </c>
      <c r="H2362" s="153">
        <v>55.780999999999999</v>
      </c>
      <c r="I2362" s="153">
        <v>9.9760000000000009</v>
      </c>
      <c r="J2362" s="153">
        <v>0.42599999999999999</v>
      </c>
    </row>
    <row r="2363" spans="1:10" x14ac:dyDescent="0.25">
      <c r="A2363" s="152" t="s">
        <v>2263</v>
      </c>
      <c r="B2363" s="153">
        <v>252.069808461707</v>
      </c>
      <c r="C2363" s="153">
        <v>309.88145320233201</v>
      </c>
      <c r="D2363" s="153">
        <v>141.71700000000001</v>
      </c>
      <c r="E2363" s="153">
        <v>306.77199999999999</v>
      </c>
      <c r="F2363" s="153">
        <v>302.66300000000001</v>
      </c>
      <c r="G2363" s="153">
        <v>266.173</v>
      </c>
      <c r="H2363" s="153">
        <v>169.85400000000001</v>
      </c>
      <c r="I2363" s="153">
        <v>95.195999999999998</v>
      </c>
      <c r="J2363" s="153">
        <v>39.225000000000001</v>
      </c>
    </row>
    <row r="2364" spans="1:10" x14ac:dyDescent="0.25">
      <c r="A2364" s="152" t="s">
        <v>2264</v>
      </c>
      <c r="B2364" s="153">
        <v>232.876785153306</v>
      </c>
      <c r="C2364" s="153">
        <v>298.38741490442601</v>
      </c>
      <c r="D2364" s="153">
        <v>147.893</v>
      </c>
      <c r="E2364" s="153">
        <v>320.14299999999997</v>
      </c>
      <c r="F2364" s="153">
        <v>315.85399999999998</v>
      </c>
      <c r="G2364" s="153">
        <v>277.774</v>
      </c>
      <c r="H2364" s="153">
        <v>177.256</v>
      </c>
      <c r="I2364" s="153">
        <v>99.344999999999999</v>
      </c>
      <c r="J2364" s="153">
        <v>40.935000000000002</v>
      </c>
    </row>
    <row r="2365" spans="1:10" x14ac:dyDescent="0.25">
      <c r="A2365" s="152" t="s">
        <v>2265</v>
      </c>
      <c r="B2365" s="153">
        <v>211.08750808289901</v>
      </c>
      <c r="C2365" s="153">
        <v>292.11297838198197</v>
      </c>
      <c r="D2365" s="153">
        <v>153.34</v>
      </c>
      <c r="E2365" s="153">
        <v>331.935</v>
      </c>
      <c r="F2365" s="153">
        <v>327.488</v>
      </c>
      <c r="G2365" s="153">
        <v>288.005</v>
      </c>
      <c r="H2365" s="153">
        <v>183.785</v>
      </c>
      <c r="I2365" s="153">
        <v>103.004</v>
      </c>
      <c r="J2365" s="153">
        <v>42.442999999999998</v>
      </c>
    </row>
    <row r="2366" spans="1:10" x14ac:dyDescent="0.25">
      <c r="A2366" s="152" t="s">
        <v>2266</v>
      </c>
      <c r="B2366" s="153">
        <v>189.83646939802099</v>
      </c>
      <c r="C2366" s="153">
        <v>277.30954091140899</v>
      </c>
      <c r="D2366" s="153">
        <v>147.98699999999999</v>
      </c>
      <c r="E2366" s="153">
        <v>320.34800000000001</v>
      </c>
      <c r="F2366" s="153">
        <v>316.05500000000001</v>
      </c>
      <c r="G2366" s="153">
        <v>277.95100000000002</v>
      </c>
      <c r="H2366" s="153">
        <v>177.37</v>
      </c>
      <c r="I2366" s="153">
        <v>99.408000000000001</v>
      </c>
      <c r="J2366" s="153">
        <v>40.960999999999999</v>
      </c>
    </row>
    <row r="2367" spans="1:10" x14ac:dyDescent="0.25">
      <c r="A2367" s="152" t="s">
        <v>2267</v>
      </c>
      <c r="B2367" s="153">
        <v>171.08511820628399</v>
      </c>
      <c r="C2367" s="153">
        <v>264.603441031204</v>
      </c>
      <c r="D2367" s="153">
        <v>127.884</v>
      </c>
      <c r="E2367" s="153">
        <v>283.971</v>
      </c>
      <c r="F2367" s="153">
        <v>297.53199999999998</v>
      </c>
      <c r="G2367" s="153">
        <v>253.3</v>
      </c>
      <c r="H2367" s="153">
        <v>183.99299999999999</v>
      </c>
      <c r="I2367" s="153">
        <v>96.79</v>
      </c>
      <c r="J2367" s="153">
        <v>41.93</v>
      </c>
    </row>
    <row r="2368" spans="1:10" x14ac:dyDescent="0.25">
      <c r="A2368" s="152" t="s">
        <v>2268</v>
      </c>
      <c r="B2368" s="153">
        <v>150.305195257663</v>
      </c>
      <c r="C2368" s="153">
        <v>248.714597431393</v>
      </c>
      <c r="D2368" s="153">
        <v>106.908</v>
      </c>
      <c r="E2368" s="153">
        <v>249.81800000000001</v>
      </c>
      <c r="F2368" s="153">
        <v>280.32100000000003</v>
      </c>
      <c r="G2368" s="153">
        <v>236.40100000000001</v>
      </c>
      <c r="H2368" s="153">
        <v>169.29400000000001</v>
      </c>
      <c r="I2368" s="153">
        <v>96.123000000000005</v>
      </c>
      <c r="J2368" s="153">
        <v>41.134999999999998</v>
      </c>
    </row>
    <row r="2369" spans="1:10" x14ac:dyDescent="0.25">
      <c r="A2369" s="152" t="s">
        <v>2269</v>
      </c>
      <c r="B2369" s="153">
        <v>118.112011682938</v>
      </c>
      <c r="C2369" s="153">
        <v>212.61710359248099</v>
      </c>
      <c r="D2369" s="153">
        <v>71.981999999999999</v>
      </c>
      <c r="E2369" s="153">
        <v>218.05199999999999</v>
      </c>
      <c r="F2369" s="153">
        <v>256.738</v>
      </c>
      <c r="G2369" s="153">
        <v>234.29499999999999</v>
      </c>
      <c r="H2369" s="153">
        <v>160.98500000000001</v>
      </c>
      <c r="I2369" s="153">
        <v>96.908000000000001</v>
      </c>
      <c r="J2369" s="153">
        <v>41.04</v>
      </c>
    </row>
    <row r="2370" spans="1:10" x14ac:dyDescent="0.25">
      <c r="A2370" s="152" t="s">
        <v>2270</v>
      </c>
      <c r="B2370" s="153">
        <v>89.4342587568255</v>
      </c>
      <c r="C2370" s="153">
        <v>183.28968249980599</v>
      </c>
      <c r="D2370" s="153">
        <v>45.582000000000001</v>
      </c>
      <c r="E2370" s="153">
        <v>167.929</v>
      </c>
      <c r="F2370" s="153">
        <v>209.27799999999999</v>
      </c>
      <c r="G2370" s="153">
        <v>193.42</v>
      </c>
      <c r="H2370" s="153">
        <v>147.01900000000001</v>
      </c>
      <c r="I2370" s="153">
        <v>92.373999999999995</v>
      </c>
      <c r="J2370" s="153">
        <v>33.798000000000002</v>
      </c>
    </row>
    <row r="2371" spans="1:10" x14ac:dyDescent="0.25">
      <c r="A2371" s="152" t="s">
        <v>2271</v>
      </c>
      <c r="B2371" s="153">
        <v>68.200594190850197</v>
      </c>
      <c r="C2371" s="153">
        <v>159.23277398505601</v>
      </c>
      <c r="D2371" s="153">
        <v>37.106000000000002</v>
      </c>
      <c r="E2371" s="153">
        <v>137.85499999999999</v>
      </c>
      <c r="F2371" s="153">
        <v>174.29499999999999</v>
      </c>
      <c r="G2371" s="153">
        <v>166.07900000000001</v>
      </c>
      <c r="H2371" s="153">
        <v>119.386</v>
      </c>
      <c r="I2371" s="153">
        <v>79.572000000000003</v>
      </c>
      <c r="J2371" s="153">
        <v>25.907</v>
      </c>
    </row>
    <row r="2372" spans="1:10" x14ac:dyDescent="0.25">
      <c r="A2372" s="152" t="s">
        <v>2272</v>
      </c>
      <c r="B2372" s="153">
        <v>55.196522869297198</v>
      </c>
      <c r="C2372" s="153">
        <v>147.91962416275899</v>
      </c>
      <c r="D2372" s="153">
        <v>33.917999999999999</v>
      </c>
      <c r="E2372" s="153">
        <v>116.34</v>
      </c>
      <c r="F2372" s="153">
        <v>143.10499999999999</v>
      </c>
      <c r="G2372" s="153">
        <v>131.88</v>
      </c>
      <c r="H2372" s="153">
        <v>96.234999999999999</v>
      </c>
      <c r="I2372" s="153">
        <v>55.4</v>
      </c>
      <c r="J2372" s="153">
        <v>16.722000000000001</v>
      </c>
    </row>
    <row r="2373" spans="1:10" x14ac:dyDescent="0.25">
      <c r="A2373" s="152" t="s">
        <v>2273</v>
      </c>
      <c r="B2373" s="153">
        <v>47.190642112533403</v>
      </c>
      <c r="C2373" s="153">
        <v>129.21106179590799</v>
      </c>
      <c r="D2373" s="153">
        <v>33.997</v>
      </c>
      <c r="E2373" s="153">
        <v>96.426000000000002</v>
      </c>
      <c r="F2373" s="153">
        <v>121.318</v>
      </c>
      <c r="G2373" s="153">
        <v>116.214</v>
      </c>
      <c r="H2373" s="153">
        <v>83.352000000000004</v>
      </c>
      <c r="I2373" s="153">
        <v>40.039000000000001</v>
      </c>
      <c r="J2373" s="153">
        <v>13.054</v>
      </c>
    </row>
    <row r="2374" spans="1:10" x14ac:dyDescent="0.25">
      <c r="A2374" s="152" t="s">
        <v>2274</v>
      </c>
      <c r="B2374" s="153">
        <v>39.1045228302631</v>
      </c>
      <c r="C2374" s="153">
        <v>110.092970626095</v>
      </c>
      <c r="D2374" s="153">
        <v>32.569000000000003</v>
      </c>
      <c r="E2374" s="153">
        <v>96.198999999999998</v>
      </c>
      <c r="F2374" s="153">
        <v>119.779</v>
      </c>
      <c r="G2374" s="153">
        <v>114.739</v>
      </c>
      <c r="H2374" s="153">
        <v>82.295000000000002</v>
      </c>
      <c r="I2374" s="153">
        <v>39.530999999999999</v>
      </c>
      <c r="J2374" s="153">
        <v>12.888</v>
      </c>
    </row>
    <row r="2375" spans="1:10" x14ac:dyDescent="0.25">
      <c r="A2375" s="152" t="s">
        <v>2275</v>
      </c>
      <c r="B2375" s="153">
        <v>31.674362169704398</v>
      </c>
      <c r="C2375" s="153">
        <v>90.557317733595298</v>
      </c>
      <c r="D2375" s="153">
        <v>33.484999999999999</v>
      </c>
      <c r="E2375" s="153">
        <v>98.903000000000006</v>
      </c>
      <c r="F2375" s="153">
        <v>123.146</v>
      </c>
      <c r="G2375" s="153">
        <v>117.965</v>
      </c>
      <c r="H2375" s="153">
        <v>84.608000000000004</v>
      </c>
      <c r="I2375" s="153">
        <v>40.642000000000003</v>
      </c>
      <c r="J2375" s="153">
        <v>13.250999999999999</v>
      </c>
    </row>
    <row r="2376" spans="1:10" x14ac:dyDescent="0.25">
      <c r="A2376" s="152" t="s">
        <v>2276</v>
      </c>
      <c r="B2376" s="153">
        <v>25.241741263918001</v>
      </c>
      <c r="C2376" s="153">
        <v>82.559383351594803</v>
      </c>
      <c r="D2376" s="153">
        <v>29.952000000000002</v>
      </c>
      <c r="E2376" s="153">
        <v>92.513000000000005</v>
      </c>
      <c r="F2376" s="153">
        <v>115.093</v>
      </c>
      <c r="G2376" s="153">
        <v>110.54</v>
      </c>
      <c r="H2376" s="153">
        <v>78.855000000000004</v>
      </c>
      <c r="I2376" s="153">
        <v>37.396000000000001</v>
      </c>
      <c r="J2376" s="153">
        <v>11.911</v>
      </c>
    </row>
    <row r="2377" spans="1:10" x14ac:dyDescent="0.25">
      <c r="A2377" s="152" t="s">
        <v>2277</v>
      </c>
      <c r="B2377" s="153">
        <v>20.023432274182898</v>
      </c>
      <c r="C2377" s="153">
        <v>75.700553345552706</v>
      </c>
      <c r="D2377" s="153">
        <v>27.472999999999999</v>
      </c>
      <c r="E2377" s="153">
        <v>87.052999999999997</v>
      </c>
      <c r="F2377" s="153">
        <v>109.06699999999999</v>
      </c>
      <c r="G2377" s="153">
        <v>105.07899999999999</v>
      </c>
      <c r="H2377" s="153">
        <v>74.394999999999996</v>
      </c>
      <c r="I2377" s="153">
        <v>34.738999999999997</v>
      </c>
      <c r="J2377" s="153">
        <v>10.734</v>
      </c>
    </row>
    <row r="2378" spans="1:10" x14ac:dyDescent="0.25">
      <c r="A2378" s="152" t="s">
        <v>2278</v>
      </c>
      <c r="B2378" s="153">
        <v>16.632265892066499</v>
      </c>
      <c r="C2378" s="153">
        <v>69.839702103257295</v>
      </c>
      <c r="D2378" s="153">
        <v>25.32</v>
      </c>
      <c r="E2378" s="153">
        <v>82.47</v>
      </c>
      <c r="F2378" s="153">
        <v>104.56100000000001</v>
      </c>
      <c r="G2378" s="153">
        <v>101.18899999999999</v>
      </c>
      <c r="H2378" s="153">
        <v>70.876999999999995</v>
      </c>
      <c r="I2378" s="153">
        <v>32.389000000000003</v>
      </c>
      <c r="J2378" s="153">
        <v>9.5939999999999994</v>
      </c>
    </row>
    <row r="2379" spans="1:10" x14ac:dyDescent="0.25">
      <c r="A2379" s="152" t="s">
        <v>2279</v>
      </c>
      <c r="B2379" s="153">
        <v>13.942039171509901</v>
      </c>
      <c r="C2379" s="153">
        <v>64.446696224545306</v>
      </c>
      <c r="D2379" s="153">
        <v>23.411999999999999</v>
      </c>
      <c r="E2379" s="153">
        <v>78.552999999999997</v>
      </c>
      <c r="F2379" s="153">
        <v>101.27800000000001</v>
      </c>
      <c r="G2379" s="153">
        <v>98.569000000000003</v>
      </c>
      <c r="H2379" s="153">
        <v>68.094999999999999</v>
      </c>
      <c r="I2379" s="153">
        <v>30.260999999999999</v>
      </c>
      <c r="J2379" s="153">
        <v>8.4920000000000009</v>
      </c>
    </row>
    <row r="2380" spans="1:10" x14ac:dyDescent="0.25">
      <c r="A2380" s="152" t="s">
        <v>2280</v>
      </c>
      <c r="B2380" s="153">
        <v>11.840411893233901</v>
      </c>
      <c r="C2380" s="153">
        <v>59.533838624705403</v>
      </c>
      <c r="D2380" s="153">
        <v>21.696000000000002</v>
      </c>
      <c r="E2380" s="153">
        <v>75.144000000000005</v>
      </c>
      <c r="F2380" s="153">
        <v>99.013999999999996</v>
      </c>
      <c r="G2380" s="153">
        <v>97.028999999999996</v>
      </c>
      <c r="H2380" s="153">
        <v>65.908000000000001</v>
      </c>
      <c r="I2380" s="153">
        <v>28.312000000000001</v>
      </c>
      <c r="J2380" s="153">
        <v>7.4370000000000003</v>
      </c>
    </row>
    <row r="2381" spans="1:10" x14ac:dyDescent="0.25">
      <c r="A2381" s="152" t="s">
        <v>2281</v>
      </c>
      <c r="B2381" s="153">
        <v>10.460242316464299</v>
      </c>
      <c r="C2381" s="153">
        <v>55.489119289042499</v>
      </c>
      <c r="D2381" s="153">
        <v>20.155000000000001</v>
      </c>
      <c r="E2381" s="153">
        <v>72.207999999999998</v>
      </c>
      <c r="F2381" s="153">
        <v>97.694000000000003</v>
      </c>
      <c r="G2381" s="153">
        <v>96.522999999999996</v>
      </c>
      <c r="H2381" s="153">
        <v>64.218999999999994</v>
      </c>
      <c r="I2381" s="153">
        <v>26.521999999999998</v>
      </c>
      <c r="J2381" s="153">
        <v>6.4390000000000001</v>
      </c>
    </row>
    <row r="2382" spans="1:10" x14ac:dyDescent="0.25">
      <c r="A2382" s="152" t="s">
        <v>2282</v>
      </c>
      <c r="B2382" s="153">
        <v>9.4797809132509698</v>
      </c>
      <c r="C2382" s="153">
        <v>51.518496419566901</v>
      </c>
      <c r="D2382" s="153">
        <v>18.727</v>
      </c>
      <c r="E2382" s="153">
        <v>69.561000000000007</v>
      </c>
      <c r="F2382" s="153">
        <v>97.134</v>
      </c>
      <c r="G2382" s="153">
        <v>96.849000000000004</v>
      </c>
      <c r="H2382" s="153">
        <v>62.837000000000003</v>
      </c>
      <c r="I2382" s="153">
        <v>24.827999999999999</v>
      </c>
      <c r="J2382" s="153">
        <v>5.5039999999999996</v>
      </c>
    </row>
    <row r="2383" spans="1:10" x14ac:dyDescent="0.25">
      <c r="A2383" s="152" t="s">
        <v>2283</v>
      </c>
      <c r="B2383" s="153">
        <v>366.05059968022499</v>
      </c>
      <c r="C2383" s="153">
        <v>527.33466382170297</v>
      </c>
      <c r="D2383" s="153">
        <v>127.88</v>
      </c>
      <c r="E2383" s="153">
        <v>290.14699999999999</v>
      </c>
      <c r="F2383" s="153">
        <v>310.83</v>
      </c>
      <c r="G2383" s="153">
        <v>263.61500000000001</v>
      </c>
      <c r="H2383" s="153">
        <v>196.995</v>
      </c>
      <c r="I2383" s="153">
        <v>96.174000000000007</v>
      </c>
      <c r="J2383" s="153">
        <v>34.359000000000002</v>
      </c>
    </row>
    <row r="2384" spans="1:10" x14ac:dyDescent="0.25">
      <c r="A2384" s="152" t="s">
        <v>2284</v>
      </c>
      <c r="B2384" s="153">
        <v>336.86235158667301</v>
      </c>
      <c r="C2384" s="153">
        <v>496.551759205812</v>
      </c>
      <c r="D2384" s="153">
        <v>127.88</v>
      </c>
      <c r="E2384" s="153">
        <v>290.14699999999999</v>
      </c>
      <c r="F2384" s="153">
        <v>310.83</v>
      </c>
      <c r="G2384" s="153">
        <v>263.61500000000001</v>
      </c>
      <c r="H2384" s="153">
        <v>196.995</v>
      </c>
      <c r="I2384" s="153">
        <v>96.174000000000007</v>
      </c>
      <c r="J2384" s="153">
        <v>34.359000000000002</v>
      </c>
    </row>
    <row r="2385" spans="1:10" x14ac:dyDescent="0.25">
      <c r="A2385" s="152" t="s">
        <v>2285</v>
      </c>
      <c r="B2385" s="153">
        <v>310.45688042166898</v>
      </c>
      <c r="C2385" s="153">
        <v>467.93149089429699</v>
      </c>
      <c r="D2385" s="153">
        <v>127.88</v>
      </c>
      <c r="E2385" s="153">
        <v>290.14699999999999</v>
      </c>
      <c r="F2385" s="153">
        <v>310.83</v>
      </c>
      <c r="G2385" s="153">
        <v>263.61500000000001</v>
      </c>
      <c r="H2385" s="153">
        <v>196.995</v>
      </c>
      <c r="I2385" s="153">
        <v>96.174000000000007</v>
      </c>
      <c r="J2385" s="153">
        <v>34.359000000000002</v>
      </c>
    </row>
    <row r="2386" spans="1:10" x14ac:dyDescent="0.25">
      <c r="A2386" s="152" t="s">
        <v>2286</v>
      </c>
      <c r="B2386" s="153">
        <v>289.83771828062203</v>
      </c>
      <c r="C2386" s="153">
        <v>444.595930798746</v>
      </c>
      <c r="D2386" s="153">
        <v>127.88</v>
      </c>
      <c r="E2386" s="153">
        <v>290.14699999999999</v>
      </c>
      <c r="F2386" s="153">
        <v>310.83</v>
      </c>
      <c r="G2386" s="153">
        <v>263.61500000000001</v>
      </c>
      <c r="H2386" s="153">
        <v>196.995</v>
      </c>
      <c r="I2386" s="153">
        <v>96.174000000000007</v>
      </c>
      <c r="J2386" s="153">
        <v>34.359000000000002</v>
      </c>
    </row>
    <row r="2387" spans="1:10" x14ac:dyDescent="0.25">
      <c r="A2387" s="152" t="s">
        <v>2287</v>
      </c>
      <c r="B2387" s="153">
        <v>267.40160283376298</v>
      </c>
      <c r="C2387" s="153">
        <v>419.22340758158902</v>
      </c>
      <c r="D2387" s="153">
        <v>127.396</v>
      </c>
      <c r="E2387" s="153">
        <v>289.04700000000003</v>
      </c>
      <c r="F2387" s="153">
        <v>309.65300000000002</v>
      </c>
      <c r="G2387" s="153">
        <v>262.61599999999999</v>
      </c>
      <c r="H2387" s="153">
        <v>196.249</v>
      </c>
      <c r="I2387" s="153">
        <v>95.81</v>
      </c>
      <c r="J2387" s="153">
        <v>34.228999999999999</v>
      </c>
    </row>
    <row r="2388" spans="1:10" x14ac:dyDescent="0.25">
      <c r="A2388" s="152" t="s">
        <v>2288</v>
      </c>
      <c r="B2388" s="153">
        <v>249.63317077253299</v>
      </c>
      <c r="C2388" s="153">
        <v>398.55748991169202</v>
      </c>
      <c r="D2388" s="153">
        <v>182.07499999999999</v>
      </c>
      <c r="E2388" s="153">
        <v>292.32299999999998</v>
      </c>
      <c r="F2388" s="153">
        <v>269.40699999999998</v>
      </c>
      <c r="G2388" s="153">
        <v>260.16800000000001</v>
      </c>
      <c r="H2388" s="153">
        <v>180.32599999999999</v>
      </c>
      <c r="I2388" s="153">
        <v>91.716999999999999</v>
      </c>
      <c r="J2388" s="153">
        <v>28.984000000000002</v>
      </c>
    </row>
    <row r="2389" spans="1:10" x14ac:dyDescent="0.25">
      <c r="A2389" s="152" t="s">
        <v>2289</v>
      </c>
      <c r="B2389" s="153">
        <v>256.26527183923702</v>
      </c>
      <c r="C2389" s="153">
        <v>407.83224905140202</v>
      </c>
      <c r="D2389" s="153">
        <v>180.751</v>
      </c>
      <c r="E2389" s="153">
        <v>301.35000000000002</v>
      </c>
      <c r="F2389" s="153">
        <v>266.84699999999998</v>
      </c>
      <c r="G2389" s="153">
        <v>242.62899999999999</v>
      </c>
      <c r="H2389" s="153">
        <v>178.096</v>
      </c>
      <c r="I2389" s="153">
        <v>90.581000000000003</v>
      </c>
      <c r="J2389" s="153">
        <v>28.626000000000001</v>
      </c>
    </row>
    <row r="2390" spans="1:10" x14ac:dyDescent="0.25">
      <c r="A2390" s="152" t="s">
        <v>2290</v>
      </c>
      <c r="B2390" s="153">
        <v>246.79412171450801</v>
      </c>
      <c r="C2390" s="153">
        <v>397.13584752782401</v>
      </c>
      <c r="D2390" s="153">
        <v>178.97900000000001</v>
      </c>
      <c r="E2390" s="153">
        <v>275.11500000000001</v>
      </c>
      <c r="F2390" s="153">
        <v>270.988</v>
      </c>
      <c r="G2390" s="153">
        <v>230.066</v>
      </c>
      <c r="H2390" s="153">
        <v>193.869</v>
      </c>
      <c r="I2390" s="153">
        <v>88.981999999999999</v>
      </c>
      <c r="J2390" s="153">
        <v>28.120999999999999</v>
      </c>
    </row>
    <row r="2391" spans="1:10" x14ac:dyDescent="0.25">
      <c r="A2391" s="152" t="s">
        <v>2291</v>
      </c>
      <c r="B2391" s="153">
        <v>228.743301634228</v>
      </c>
      <c r="C2391" s="153">
        <v>380.86950073627003</v>
      </c>
      <c r="D2391" s="153">
        <v>188.93199999999999</v>
      </c>
      <c r="E2391" s="153">
        <v>294.48099999999999</v>
      </c>
      <c r="F2391" s="153">
        <v>256.28300000000002</v>
      </c>
      <c r="G2391" s="153">
        <v>216.44499999999999</v>
      </c>
      <c r="H2391" s="153">
        <v>137.089</v>
      </c>
      <c r="I2391" s="153">
        <v>103.467</v>
      </c>
      <c r="J2391" s="153">
        <v>27.183</v>
      </c>
    </row>
    <row r="2392" spans="1:10" x14ac:dyDescent="0.25">
      <c r="A2392" s="152" t="s">
        <v>2292</v>
      </c>
      <c r="B2392" s="153">
        <v>185.36833025449201</v>
      </c>
      <c r="C2392" s="153">
        <v>369.36002452490197</v>
      </c>
      <c r="D2392" s="153">
        <v>180.61500000000001</v>
      </c>
      <c r="E2392" s="153">
        <v>281.51600000000002</v>
      </c>
      <c r="F2392" s="153">
        <v>245.001</v>
      </c>
      <c r="G2392" s="153">
        <v>206.916</v>
      </c>
      <c r="H2392" s="153">
        <v>131.053</v>
      </c>
      <c r="I2392" s="153">
        <v>98.912999999999997</v>
      </c>
      <c r="J2392" s="153">
        <v>25.986000000000001</v>
      </c>
    </row>
    <row r="2393" spans="1:10" x14ac:dyDescent="0.25">
      <c r="A2393" s="152" t="s">
        <v>2293</v>
      </c>
      <c r="B2393" s="153">
        <v>144.040289789458</v>
      </c>
      <c r="C2393" s="153">
        <v>407.904057975049</v>
      </c>
      <c r="D2393" s="153">
        <v>187.39400000000001</v>
      </c>
      <c r="E2393" s="153">
        <v>257.53800000000001</v>
      </c>
      <c r="F2393" s="153">
        <v>236.601</v>
      </c>
      <c r="G2393" s="153">
        <v>199.95699999999999</v>
      </c>
      <c r="H2393" s="153">
        <v>154.392</v>
      </c>
      <c r="I2393" s="153">
        <v>89.319000000000003</v>
      </c>
      <c r="J2393" s="153">
        <v>34.798999999999999</v>
      </c>
    </row>
    <row r="2394" spans="1:10" x14ac:dyDescent="0.25">
      <c r="A2394" s="152" t="s">
        <v>2294</v>
      </c>
      <c r="B2394" s="153">
        <v>116.128242006739</v>
      </c>
      <c r="C2394" s="153">
        <v>411.796756495664</v>
      </c>
      <c r="D2394" s="153">
        <v>173.589</v>
      </c>
      <c r="E2394" s="153">
        <v>254.50700000000001</v>
      </c>
      <c r="F2394" s="153">
        <v>239.4</v>
      </c>
      <c r="G2394" s="153">
        <v>202.607</v>
      </c>
      <c r="H2394" s="153">
        <v>146.898</v>
      </c>
      <c r="I2394" s="153">
        <v>79.099000000000004</v>
      </c>
      <c r="J2394" s="153">
        <v>33.9</v>
      </c>
    </row>
    <row r="2395" spans="1:10" x14ac:dyDescent="0.25">
      <c r="A2395" s="152" t="s">
        <v>2295</v>
      </c>
      <c r="B2395" s="153">
        <v>99.497500739325702</v>
      </c>
      <c r="C2395" s="153">
        <v>379.61667063448101</v>
      </c>
      <c r="D2395" s="153">
        <v>153.745</v>
      </c>
      <c r="E2395" s="153">
        <v>243.03700000000001</v>
      </c>
      <c r="F2395" s="153">
        <v>231.06899999999999</v>
      </c>
      <c r="G2395" s="153">
        <v>197.00700000000001</v>
      </c>
      <c r="H2395" s="153">
        <v>154.66</v>
      </c>
      <c r="I2395" s="153">
        <v>77.334999999999994</v>
      </c>
      <c r="J2395" s="153">
        <v>33.146999999999998</v>
      </c>
    </row>
    <row r="2396" spans="1:10" x14ac:dyDescent="0.25">
      <c r="A2396" s="152" t="s">
        <v>2296</v>
      </c>
      <c r="B2396" s="153">
        <v>85.995805977559996</v>
      </c>
      <c r="C2396" s="153">
        <v>386.17498959308199</v>
      </c>
      <c r="D2396" s="153">
        <v>125.71599999999999</v>
      </c>
      <c r="E2396" s="153">
        <v>228.23</v>
      </c>
      <c r="F2396" s="153">
        <v>224.88</v>
      </c>
      <c r="G2396" s="153">
        <v>193.51599999999999</v>
      </c>
      <c r="H2396" s="153">
        <v>153.90700000000001</v>
      </c>
      <c r="I2396" s="153">
        <v>66.765000000000001</v>
      </c>
      <c r="J2396" s="153">
        <v>30.986000000000001</v>
      </c>
    </row>
    <row r="2397" spans="1:10" x14ac:dyDescent="0.25">
      <c r="A2397" s="152" t="s">
        <v>2297</v>
      </c>
      <c r="B2397" s="153">
        <v>74.887224484635496</v>
      </c>
      <c r="C2397" s="153">
        <v>364.27663595262499</v>
      </c>
      <c r="D2397" s="153">
        <v>109.672</v>
      </c>
      <c r="E2397" s="153">
        <v>212.946</v>
      </c>
      <c r="F2397" s="153">
        <v>213.94200000000001</v>
      </c>
      <c r="G2397" s="153">
        <v>185.12700000000001</v>
      </c>
      <c r="H2397" s="153">
        <v>147.71199999999999</v>
      </c>
      <c r="I2397" s="153">
        <v>59.936999999999998</v>
      </c>
      <c r="J2397" s="153">
        <v>28.584</v>
      </c>
    </row>
    <row r="2398" spans="1:10" x14ac:dyDescent="0.25">
      <c r="A2398" s="152" t="s">
        <v>2298</v>
      </c>
      <c r="B2398" s="153">
        <v>64.942936466837693</v>
      </c>
      <c r="C2398" s="153">
        <v>322.92528999856597</v>
      </c>
      <c r="D2398" s="153">
        <v>95.385000000000005</v>
      </c>
      <c r="E2398" s="153">
        <v>197.821</v>
      </c>
      <c r="F2398" s="153">
        <v>202.887</v>
      </c>
      <c r="G2398" s="153">
        <v>176.60900000000001</v>
      </c>
      <c r="H2398" s="153">
        <v>141.072</v>
      </c>
      <c r="I2398" s="153">
        <v>53.692999999999998</v>
      </c>
      <c r="J2398" s="153">
        <v>26.073</v>
      </c>
    </row>
    <row r="2399" spans="1:10" x14ac:dyDescent="0.25">
      <c r="A2399" s="152" t="s">
        <v>2299</v>
      </c>
      <c r="B2399" s="153">
        <v>56.238093991612402</v>
      </c>
      <c r="C2399" s="153">
        <v>278.40908208998798</v>
      </c>
      <c r="D2399" s="153">
        <v>82.837000000000003</v>
      </c>
      <c r="E2399" s="153">
        <v>183.226</v>
      </c>
      <c r="F2399" s="153">
        <v>192.005</v>
      </c>
      <c r="G2399" s="153">
        <v>168.23699999999999</v>
      </c>
      <c r="H2399" s="153">
        <v>134.268</v>
      </c>
      <c r="I2399" s="153">
        <v>48.051000000000002</v>
      </c>
      <c r="J2399" s="153">
        <v>23.576000000000001</v>
      </c>
    </row>
    <row r="2400" spans="1:10" x14ac:dyDescent="0.25">
      <c r="A2400" s="152" t="s">
        <v>2300</v>
      </c>
      <c r="B2400" s="153">
        <v>49.194119294897099</v>
      </c>
      <c r="C2400" s="153">
        <v>238.65149955677899</v>
      </c>
      <c r="D2400" s="153">
        <v>72.007999999999996</v>
      </c>
      <c r="E2400" s="153">
        <v>169.607</v>
      </c>
      <c r="F2400" s="153">
        <v>181.816</v>
      </c>
      <c r="G2400" s="153">
        <v>160.41499999999999</v>
      </c>
      <c r="H2400" s="153">
        <v>127.626</v>
      </c>
      <c r="I2400" s="153">
        <v>43.067</v>
      </c>
      <c r="J2400" s="153">
        <v>21.161000000000001</v>
      </c>
    </row>
    <row r="2401" spans="1:10" x14ac:dyDescent="0.25">
      <c r="A2401" s="152" t="s">
        <v>2301</v>
      </c>
      <c r="B2401" s="153">
        <v>43.481615382301101</v>
      </c>
      <c r="C2401" s="153">
        <v>204.841781985393</v>
      </c>
      <c r="D2401" s="153">
        <v>62.715000000000003</v>
      </c>
      <c r="E2401" s="153">
        <v>157.04599999999999</v>
      </c>
      <c r="F2401" s="153">
        <v>172.393</v>
      </c>
      <c r="G2401" s="153">
        <v>153.24299999999999</v>
      </c>
      <c r="H2401" s="153">
        <v>121.31699999999999</v>
      </c>
      <c r="I2401" s="153">
        <v>38.691000000000003</v>
      </c>
      <c r="J2401" s="153">
        <v>18.875</v>
      </c>
    </row>
    <row r="2402" spans="1:10" x14ac:dyDescent="0.25">
      <c r="A2402" s="152" t="s">
        <v>2302</v>
      </c>
      <c r="B2402" s="153">
        <v>38.396238807143099</v>
      </c>
      <c r="C2402" s="153">
        <v>175.74252149636101</v>
      </c>
      <c r="D2402" s="153">
        <v>54.777000000000001</v>
      </c>
      <c r="E2402" s="153">
        <v>145.602</v>
      </c>
      <c r="F2402" s="153">
        <v>163.85599999999999</v>
      </c>
      <c r="G2402" s="153">
        <v>146.80799999999999</v>
      </c>
      <c r="H2402" s="153">
        <v>115.413</v>
      </c>
      <c r="I2402" s="153">
        <v>34.887999999999998</v>
      </c>
      <c r="J2402" s="153">
        <v>16.756</v>
      </c>
    </row>
    <row r="2403" spans="1:10" x14ac:dyDescent="0.25">
      <c r="A2403" s="152" t="s">
        <v>2303</v>
      </c>
      <c r="B2403" s="153">
        <v>317.62435631916401</v>
      </c>
      <c r="C2403" s="153">
        <v>479.02682917788002</v>
      </c>
      <c r="D2403" s="153">
        <v>94.92</v>
      </c>
      <c r="E2403" s="153">
        <v>257.64</v>
      </c>
      <c r="F2403" s="153">
        <v>297.48</v>
      </c>
      <c r="G2403" s="153">
        <v>261.48</v>
      </c>
      <c r="H2403" s="153">
        <v>188.52</v>
      </c>
      <c r="I2403" s="153">
        <v>83.28</v>
      </c>
      <c r="J2403" s="153">
        <v>16.68</v>
      </c>
    </row>
    <row r="2404" spans="1:10" x14ac:dyDescent="0.25">
      <c r="A2404" s="152" t="s">
        <v>2304</v>
      </c>
      <c r="B2404" s="153">
        <v>262.52384715848802</v>
      </c>
      <c r="C2404" s="153">
        <v>421.36342618683199</v>
      </c>
      <c r="D2404" s="153">
        <v>94.92</v>
      </c>
      <c r="E2404" s="153">
        <v>257.64</v>
      </c>
      <c r="F2404" s="153">
        <v>297.48</v>
      </c>
      <c r="G2404" s="153">
        <v>261.48</v>
      </c>
      <c r="H2404" s="153">
        <v>188.52</v>
      </c>
      <c r="I2404" s="153">
        <v>83.28</v>
      </c>
      <c r="J2404" s="153">
        <v>16.68</v>
      </c>
    </row>
    <row r="2405" spans="1:10" x14ac:dyDescent="0.25">
      <c r="A2405" s="152" t="s">
        <v>2305</v>
      </c>
      <c r="B2405" s="153">
        <v>233.38001781127701</v>
      </c>
      <c r="C2405" s="153">
        <v>389.408090462904</v>
      </c>
      <c r="D2405" s="153">
        <v>96.501999999999995</v>
      </c>
      <c r="E2405" s="153">
        <v>261.93400000000003</v>
      </c>
      <c r="F2405" s="153">
        <v>302.43799999999999</v>
      </c>
      <c r="G2405" s="153">
        <v>265.83800000000002</v>
      </c>
      <c r="H2405" s="153">
        <v>191.66200000000001</v>
      </c>
      <c r="I2405" s="153">
        <v>84.668000000000006</v>
      </c>
      <c r="J2405" s="153">
        <v>16.957999999999998</v>
      </c>
    </row>
    <row r="2406" spans="1:10" x14ac:dyDescent="0.25">
      <c r="A2406" s="152" t="s">
        <v>2306</v>
      </c>
      <c r="B2406" s="153">
        <v>182.39743568469001</v>
      </c>
      <c r="C2406" s="153">
        <v>337.18893903634802</v>
      </c>
      <c r="D2406" s="153">
        <v>96.501999999999995</v>
      </c>
      <c r="E2406" s="153">
        <v>261.93400000000003</v>
      </c>
      <c r="F2406" s="153">
        <v>302.43799999999999</v>
      </c>
      <c r="G2406" s="153">
        <v>265.83800000000002</v>
      </c>
      <c r="H2406" s="153">
        <v>191.66200000000001</v>
      </c>
      <c r="I2406" s="153">
        <v>84.668000000000006</v>
      </c>
      <c r="J2406" s="153">
        <v>16.957999999999998</v>
      </c>
    </row>
    <row r="2407" spans="1:10" x14ac:dyDescent="0.25">
      <c r="A2407" s="152" t="s">
        <v>2307</v>
      </c>
      <c r="B2407" s="153">
        <v>162.322812327599</v>
      </c>
      <c r="C2407" s="153">
        <v>314.89038805870302</v>
      </c>
      <c r="D2407" s="153">
        <v>90.775000000000006</v>
      </c>
      <c r="E2407" s="153">
        <v>246.39</v>
      </c>
      <c r="F2407" s="153">
        <v>284.49</v>
      </c>
      <c r="G2407" s="153">
        <v>250.06200000000001</v>
      </c>
      <c r="H2407" s="153">
        <v>180.28800000000001</v>
      </c>
      <c r="I2407" s="153">
        <v>79.643000000000001</v>
      </c>
      <c r="J2407" s="153">
        <v>15.952</v>
      </c>
    </row>
    <row r="2408" spans="1:10" x14ac:dyDescent="0.25">
      <c r="A2408" s="152" t="s">
        <v>2308</v>
      </c>
      <c r="B2408" s="153">
        <v>144.61867321550699</v>
      </c>
      <c r="C2408" s="153">
        <v>293.87878021473301</v>
      </c>
      <c r="D2408" s="153">
        <v>82.421999999999997</v>
      </c>
      <c r="E2408" s="153">
        <v>223.71799999999999</v>
      </c>
      <c r="F2408" s="153">
        <v>258.31099999999998</v>
      </c>
      <c r="G2408" s="153">
        <v>227.05199999999999</v>
      </c>
      <c r="H2408" s="153">
        <v>163.69800000000001</v>
      </c>
      <c r="I2408" s="153">
        <v>72.314999999999998</v>
      </c>
      <c r="J2408" s="153">
        <v>14.484</v>
      </c>
    </row>
    <row r="2409" spans="1:10" x14ac:dyDescent="0.25">
      <c r="A2409" s="152" t="s">
        <v>2309</v>
      </c>
      <c r="B2409" s="153">
        <v>128.65347769336299</v>
      </c>
      <c r="C2409" s="153">
        <v>274.05299042523097</v>
      </c>
      <c r="D2409" s="153">
        <v>62.134</v>
      </c>
      <c r="E2409" s="153">
        <v>194.01599999999999</v>
      </c>
      <c r="F2409" s="153">
        <v>236.97399999999999</v>
      </c>
      <c r="G2409" s="153">
        <v>205.76599999999999</v>
      </c>
      <c r="H2409" s="153">
        <v>152.18600000000001</v>
      </c>
      <c r="I2409" s="153">
        <v>72.849999999999994</v>
      </c>
      <c r="J2409" s="153">
        <v>16.074000000000002</v>
      </c>
    </row>
    <row r="2410" spans="1:10" x14ac:dyDescent="0.25">
      <c r="A2410" s="152" t="s">
        <v>2310</v>
      </c>
      <c r="B2410" s="153">
        <v>114.160859489182</v>
      </c>
      <c r="C2410" s="153">
        <v>255.27025325148301</v>
      </c>
      <c r="D2410" s="153">
        <v>44.384</v>
      </c>
      <c r="E2410" s="153">
        <v>150.86000000000001</v>
      </c>
      <c r="F2410" s="153">
        <v>190.83600000000001</v>
      </c>
      <c r="G2410" s="153">
        <v>174.19200000000001</v>
      </c>
      <c r="H2410" s="153">
        <v>126.464</v>
      </c>
      <c r="I2410" s="153">
        <v>61.027999999999999</v>
      </c>
      <c r="J2410" s="153">
        <v>12.236000000000001</v>
      </c>
    </row>
    <row r="2411" spans="1:10" x14ac:dyDescent="0.25">
      <c r="A2411" s="152" t="s">
        <v>2311</v>
      </c>
      <c r="B2411" s="153">
        <v>100.849809747419</v>
      </c>
      <c r="C2411" s="153">
        <v>237.302387448026</v>
      </c>
      <c r="D2411" s="153">
        <v>30.783999999999999</v>
      </c>
      <c r="E2411" s="153">
        <v>122.432</v>
      </c>
      <c r="F2411" s="153">
        <v>162.94399999999999</v>
      </c>
      <c r="G2411" s="153">
        <v>158.464</v>
      </c>
      <c r="H2411" s="153">
        <v>108.736</v>
      </c>
      <c r="I2411" s="153">
        <v>47.423999999999999</v>
      </c>
      <c r="J2411" s="153">
        <v>9.2159999999999993</v>
      </c>
    </row>
    <row r="2412" spans="1:10" x14ac:dyDescent="0.25">
      <c r="A2412" s="152" t="s">
        <v>2312</v>
      </c>
      <c r="B2412" s="153">
        <v>88.976112288383007</v>
      </c>
      <c r="C2412" s="153">
        <v>221.07366906262499</v>
      </c>
      <c r="D2412" s="153">
        <v>26.431999999999999</v>
      </c>
      <c r="E2412" s="153">
        <v>111.215</v>
      </c>
      <c r="F2412" s="153">
        <v>155.99600000000001</v>
      </c>
      <c r="G2412" s="153">
        <v>149.09299999999999</v>
      </c>
      <c r="H2412" s="153">
        <v>100.77200000000001</v>
      </c>
      <c r="I2412" s="153">
        <v>38.762999999999998</v>
      </c>
      <c r="J2412" s="153">
        <v>7.7290000000000001</v>
      </c>
    </row>
    <row r="2413" spans="1:10" x14ac:dyDescent="0.25">
      <c r="A2413" s="152" t="s">
        <v>2313</v>
      </c>
      <c r="B2413" s="153">
        <v>77.512858761947598</v>
      </c>
      <c r="C2413" s="153">
        <v>205.03534144945201</v>
      </c>
      <c r="D2413" s="153">
        <v>24.452999999999999</v>
      </c>
      <c r="E2413" s="153">
        <v>108.52800000000001</v>
      </c>
      <c r="F2413" s="153">
        <v>149.226</v>
      </c>
      <c r="G2413" s="153">
        <v>141.07499999999999</v>
      </c>
      <c r="H2413" s="153">
        <v>100.32</v>
      </c>
      <c r="I2413" s="153">
        <v>39.216000000000001</v>
      </c>
      <c r="J2413" s="153">
        <v>7.1820000000000004</v>
      </c>
    </row>
    <row r="2414" spans="1:10" x14ac:dyDescent="0.25">
      <c r="A2414" s="152" t="s">
        <v>2314</v>
      </c>
      <c r="B2414" s="153">
        <v>68.664045965228695</v>
      </c>
      <c r="C2414" s="153">
        <v>191.45778148553299</v>
      </c>
      <c r="D2414" s="153">
        <v>19.992000000000001</v>
      </c>
      <c r="E2414" s="153">
        <v>94.554000000000002</v>
      </c>
      <c r="F2414" s="153">
        <v>134.334</v>
      </c>
      <c r="G2414" s="153">
        <v>128.928</v>
      </c>
      <c r="H2414" s="153">
        <v>91.647000000000006</v>
      </c>
      <c r="I2414" s="153">
        <v>34.68</v>
      </c>
      <c r="J2414" s="153">
        <v>5.8650000000000002</v>
      </c>
    </row>
    <row r="2415" spans="1:10" x14ac:dyDescent="0.25">
      <c r="A2415" s="152" t="s">
        <v>2315</v>
      </c>
      <c r="B2415" s="153">
        <v>59.682160278565</v>
      </c>
      <c r="C2415" s="153">
        <v>176.98280815665399</v>
      </c>
      <c r="D2415" s="153">
        <v>17.64</v>
      </c>
      <c r="E2415" s="153">
        <v>83.43</v>
      </c>
      <c r="F2415" s="153">
        <v>118.53</v>
      </c>
      <c r="G2415" s="153">
        <v>113.76</v>
      </c>
      <c r="H2415" s="153">
        <v>80.864999999999995</v>
      </c>
      <c r="I2415" s="153">
        <v>30.6</v>
      </c>
      <c r="J2415" s="153">
        <v>5.1749999999999998</v>
      </c>
    </row>
    <row r="2416" spans="1:10" x14ac:dyDescent="0.25">
      <c r="A2416" s="152" t="s">
        <v>2316</v>
      </c>
      <c r="B2416" s="153">
        <v>54.339421290559002</v>
      </c>
      <c r="C2416" s="153">
        <v>167.181628331811</v>
      </c>
      <c r="D2416" s="153">
        <v>15.319000000000001</v>
      </c>
      <c r="E2416" s="153">
        <v>76.912999999999997</v>
      </c>
      <c r="F2416" s="153">
        <v>113.29600000000001</v>
      </c>
      <c r="G2416" s="153">
        <v>110.45699999999999</v>
      </c>
      <c r="H2416" s="153">
        <v>78.031000000000006</v>
      </c>
      <c r="I2416" s="153">
        <v>28.419</v>
      </c>
      <c r="J2416" s="153">
        <v>4.4050000000000002</v>
      </c>
    </row>
    <row r="2417" spans="1:10" x14ac:dyDescent="0.25">
      <c r="A2417" s="152" t="s">
        <v>2317</v>
      </c>
      <c r="B2417" s="153">
        <v>49.5915543614014</v>
      </c>
      <c r="C2417" s="153">
        <v>157.90466799407699</v>
      </c>
      <c r="D2417" s="153">
        <v>14.007999999999999</v>
      </c>
      <c r="E2417" s="153">
        <v>72.231999999999999</v>
      </c>
      <c r="F2417" s="153">
        <v>108.613</v>
      </c>
      <c r="G2417" s="153">
        <v>106.785</v>
      </c>
      <c r="H2417" s="153">
        <v>74.873999999999995</v>
      </c>
      <c r="I2417" s="153">
        <v>26.635999999999999</v>
      </c>
      <c r="J2417" s="153">
        <v>3.9319999999999999</v>
      </c>
    </row>
    <row r="2418" spans="1:10" x14ac:dyDescent="0.25">
      <c r="A2418" s="152" t="s">
        <v>2318</v>
      </c>
      <c r="B2418" s="153">
        <v>45.481421140205597</v>
      </c>
      <c r="C2418" s="153">
        <v>149.21110388734201</v>
      </c>
      <c r="D2418" s="153">
        <v>12.909000000000001</v>
      </c>
      <c r="E2418" s="153">
        <v>68.233000000000004</v>
      </c>
      <c r="F2418" s="153">
        <v>104.91200000000001</v>
      </c>
      <c r="G2418" s="153">
        <v>104.044</v>
      </c>
      <c r="H2418" s="153">
        <v>72.203999999999994</v>
      </c>
      <c r="I2418" s="153">
        <v>25.015999999999998</v>
      </c>
      <c r="J2418" s="153">
        <v>3.5019999999999998</v>
      </c>
    </row>
    <row r="2419" spans="1:10" x14ac:dyDescent="0.25">
      <c r="A2419" s="152" t="s">
        <v>2319</v>
      </c>
      <c r="B2419" s="153">
        <v>41.7747306173232</v>
      </c>
      <c r="C2419" s="153">
        <v>140.897443298647</v>
      </c>
      <c r="D2419" s="153">
        <v>12.005000000000001</v>
      </c>
      <c r="E2419" s="153">
        <v>64.918000000000006</v>
      </c>
      <c r="F2419" s="153">
        <v>102.246</v>
      </c>
      <c r="G2419" s="153">
        <v>102.31</v>
      </c>
      <c r="H2419" s="153">
        <v>70.072000000000003</v>
      </c>
      <c r="I2419" s="153">
        <v>23.571999999999999</v>
      </c>
      <c r="J2419" s="153">
        <v>3.117</v>
      </c>
    </row>
    <row r="2420" spans="1:10" x14ac:dyDescent="0.25">
      <c r="A2420" s="152" t="s">
        <v>2320</v>
      </c>
      <c r="B2420" s="153">
        <v>38.407030024689099</v>
      </c>
      <c r="C2420" s="153">
        <v>132.60450559782001</v>
      </c>
      <c r="D2420" s="153">
        <v>11.255000000000001</v>
      </c>
      <c r="E2420" s="153">
        <v>62.125</v>
      </c>
      <c r="F2420" s="153">
        <v>100.39</v>
      </c>
      <c r="G2420" s="153">
        <v>101.39700000000001</v>
      </c>
      <c r="H2420" s="153">
        <v>68.341999999999999</v>
      </c>
      <c r="I2420" s="153">
        <v>22.26</v>
      </c>
      <c r="J2420" s="153">
        <v>2.7709999999999999</v>
      </c>
    </row>
    <row r="2421" spans="1:10" x14ac:dyDescent="0.25">
      <c r="A2421" s="152" t="s">
        <v>2321</v>
      </c>
      <c r="B2421" s="153">
        <v>35.254128264753803</v>
      </c>
      <c r="C2421" s="153">
        <v>124.454505490329</v>
      </c>
      <c r="D2421" s="153">
        <v>10.654999999999999</v>
      </c>
      <c r="E2421" s="153">
        <v>59.905000000000001</v>
      </c>
      <c r="F2421" s="153">
        <v>99.480999999999995</v>
      </c>
      <c r="G2421" s="153">
        <v>101.456</v>
      </c>
      <c r="H2421" s="153">
        <v>67.103999999999999</v>
      </c>
      <c r="I2421" s="153">
        <v>21.093</v>
      </c>
      <c r="J2421" s="153">
        <v>2.4660000000000002</v>
      </c>
    </row>
    <row r="2422" spans="1:10" x14ac:dyDescent="0.25">
      <c r="A2422" s="152" t="s">
        <v>2322</v>
      </c>
      <c r="B2422" s="153">
        <v>32.7815070500668</v>
      </c>
      <c r="C2422" s="153">
        <v>117.395635401535</v>
      </c>
      <c r="D2422" s="153">
        <v>10.148999999999999</v>
      </c>
      <c r="E2422" s="153">
        <v>58.024000000000001</v>
      </c>
      <c r="F2422" s="153">
        <v>99.210999999999999</v>
      </c>
      <c r="G2422" s="153">
        <v>102.17100000000001</v>
      </c>
      <c r="H2422" s="153">
        <v>66.135999999999996</v>
      </c>
      <c r="I2422" s="153">
        <v>20.006</v>
      </c>
      <c r="J2422" s="153">
        <v>2.1829999999999998</v>
      </c>
    </row>
    <row r="2423" spans="1:10" x14ac:dyDescent="0.25">
      <c r="A2423" s="152" t="s">
        <v>2323</v>
      </c>
      <c r="B2423" s="153">
        <v>257.059933098719</v>
      </c>
      <c r="C2423" s="153">
        <v>423.81989513350601</v>
      </c>
      <c r="D2423" s="153">
        <v>126.36</v>
      </c>
      <c r="E2423" s="153">
        <v>238.32</v>
      </c>
      <c r="F2423" s="153">
        <v>252.48</v>
      </c>
      <c r="G2423" s="153">
        <v>229.68</v>
      </c>
      <c r="H2423" s="153">
        <v>196.68</v>
      </c>
      <c r="I2423" s="153">
        <v>101.88</v>
      </c>
      <c r="J2423" s="153">
        <v>54.6</v>
      </c>
    </row>
    <row r="2424" spans="1:10" x14ac:dyDescent="0.25">
      <c r="A2424" s="152" t="s">
        <v>2324</v>
      </c>
      <c r="B2424" s="153">
        <v>222.958675929766</v>
      </c>
      <c r="C2424" s="153">
        <v>385.57379546458799</v>
      </c>
      <c r="D2424" s="153">
        <v>128.46600000000001</v>
      </c>
      <c r="E2424" s="153">
        <v>242.292</v>
      </c>
      <c r="F2424" s="153">
        <v>256.68799999999999</v>
      </c>
      <c r="G2424" s="153">
        <v>233.50800000000001</v>
      </c>
      <c r="H2424" s="153">
        <v>199.958</v>
      </c>
      <c r="I2424" s="153">
        <v>103.578</v>
      </c>
      <c r="J2424" s="153">
        <v>55.51</v>
      </c>
    </row>
    <row r="2425" spans="1:10" x14ac:dyDescent="0.25">
      <c r="A2425" s="152" t="s">
        <v>2325</v>
      </c>
      <c r="B2425" s="153">
        <v>193.46106332720601</v>
      </c>
      <c r="C2425" s="153">
        <v>352.71976483892701</v>
      </c>
      <c r="D2425" s="153">
        <v>130.572</v>
      </c>
      <c r="E2425" s="153">
        <v>246.26400000000001</v>
      </c>
      <c r="F2425" s="153">
        <v>260.89600000000002</v>
      </c>
      <c r="G2425" s="153">
        <v>237.33600000000001</v>
      </c>
      <c r="H2425" s="153">
        <v>203.23599999999999</v>
      </c>
      <c r="I2425" s="153">
        <v>105.276</v>
      </c>
      <c r="J2425" s="153">
        <v>56.42</v>
      </c>
    </row>
    <row r="2426" spans="1:10" x14ac:dyDescent="0.25">
      <c r="A2426" s="152" t="s">
        <v>2326</v>
      </c>
      <c r="B2426" s="153">
        <v>167.93603789206901</v>
      </c>
      <c r="C2426" s="153">
        <v>327.29937295873401</v>
      </c>
      <c r="D2426" s="153">
        <v>132.678</v>
      </c>
      <c r="E2426" s="153">
        <v>250.23599999999999</v>
      </c>
      <c r="F2426" s="153">
        <v>265.10399999999998</v>
      </c>
      <c r="G2426" s="153">
        <v>241.16399999999999</v>
      </c>
      <c r="H2426" s="153">
        <v>206.51400000000001</v>
      </c>
      <c r="I2426" s="153">
        <v>106.974</v>
      </c>
      <c r="J2426" s="153">
        <v>57.33</v>
      </c>
    </row>
    <row r="2427" spans="1:10" x14ac:dyDescent="0.25">
      <c r="A2427" s="152" t="s">
        <v>2327</v>
      </c>
      <c r="B2427" s="153">
        <v>144.96289202241999</v>
      </c>
      <c r="C2427" s="153">
        <v>299.77521975920803</v>
      </c>
      <c r="D2427" s="153">
        <v>138.99600000000001</v>
      </c>
      <c r="E2427" s="153">
        <v>262.15199999999999</v>
      </c>
      <c r="F2427" s="153">
        <v>277.72800000000001</v>
      </c>
      <c r="G2427" s="153">
        <v>252.648</v>
      </c>
      <c r="H2427" s="153">
        <v>216.34800000000001</v>
      </c>
      <c r="I2427" s="153">
        <v>112.068</v>
      </c>
      <c r="J2427" s="153">
        <v>60.06</v>
      </c>
    </row>
    <row r="2428" spans="1:10" x14ac:dyDescent="0.25">
      <c r="A2428" s="152" t="s">
        <v>2328</v>
      </c>
      <c r="B2428" s="153">
        <v>124.052162459407</v>
      </c>
      <c r="C2428" s="153">
        <v>277.04648414281002</v>
      </c>
      <c r="D2428" s="153">
        <v>138.99600000000001</v>
      </c>
      <c r="E2428" s="153">
        <v>262.15199999999999</v>
      </c>
      <c r="F2428" s="153">
        <v>277.72800000000001</v>
      </c>
      <c r="G2428" s="153">
        <v>252.648</v>
      </c>
      <c r="H2428" s="153">
        <v>216.34800000000001</v>
      </c>
      <c r="I2428" s="153">
        <v>112.068</v>
      </c>
      <c r="J2428" s="153">
        <v>60.06</v>
      </c>
    </row>
    <row r="2429" spans="1:10" x14ac:dyDescent="0.25">
      <c r="A2429" s="152" t="s">
        <v>2329</v>
      </c>
      <c r="B2429" s="153">
        <v>106.530581996514</v>
      </c>
      <c r="C2429" s="153">
        <v>244.915112566386</v>
      </c>
      <c r="D2429" s="153">
        <v>130.572</v>
      </c>
      <c r="E2429" s="153">
        <v>246.26400000000001</v>
      </c>
      <c r="F2429" s="153">
        <v>260.89600000000002</v>
      </c>
      <c r="G2429" s="153">
        <v>237.33600000000001</v>
      </c>
      <c r="H2429" s="153">
        <v>203.23599999999999</v>
      </c>
      <c r="I2429" s="153">
        <v>105.276</v>
      </c>
      <c r="J2429" s="153">
        <v>56.42</v>
      </c>
    </row>
    <row r="2430" spans="1:10" x14ac:dyDescent="0.25">
      <c r="A2430" s="152" t="s">
        <v>2330</v>
      </c>
      <c r="B2430" s="153">
        <v>91.708261974859596</v>
      </c>
      <c r="C2430" s="153">
        <v>228.34818812472599</v>
      </c>
      <c r="D2430" s="153">
        <v>116.82</v>
      </c>
      <c r="E2430" s="153">
        <v>220.327</v>
      </c>
      <c r="F2430" s="153">
        <v>233.417</v>
      </c>
      <c r="G2430" s="153">
        <v>212.34</v>
      </c>
      <c r="H2430" s="153">
        <v>181.83</v>
      </c>
      <c r="I2430" s="153">
        <v>94.188000000000002</v>
      </c>
      <c r="J2430" s="153">
        <v>50.478000000000002</v>
      </c>
    </row>
    <row r="2431" spans="1:10" x14ac:dyDescent="0.25">
      <c r="A2431" s="152" t="s">
        <v>2331</v>
      </c>
      <c r="B2431" s="153">
        <v>80.549002252615395</v>
      </c>
      <c r="C2431" s="153">
        <v>244.23840159160599</v>
      </c>
      <c r="D2431" s="153">
        <v>103.447</v>
      </c>
      <c r="E2431" s="153">
        <v>195.10400000000001</v>
      </c>
      <c r="F2431" s="153">
        <v>206.697</v>
      </c>
      <c r="G2431" s="153">
        <v>188.03200000000001</v>
      </c>
      <c r="H2431" s="153">
        <v>161.01499999999999</v>
      </c>
      <c r="I2431" s="153">
        <v>83.406000000000006</v>
      </c>
      <c r="J2431" s="153">
        <v>44.698999999999998</v>
      </c>
    </row>
    <row r="2432" spans="1:10" x14ac:dyDescent="0.25">
      <c r="A2432" s="152" t="s">
        <v>2332</v>
      </c>
      <c r="B2432" s="153">
        <v>75.1575648270165</v>
      </c>
      <c r="C2432" s="153">
        <v>341.79821272888501</v>
      </c>
      <c r="D2432" s="153">
        <v>90.39</v>
      </c>
      <c r="E2432" s="153">
        <v>170.47800000000001</v>
      </c>
      <c r="F2432" s="153">
        <v>180.607</v>
      </c>
      <c r="G2432" s="153">
        <v>164.298</v>
      </c>
      <c r="H2432" s="153">
        <v>140.69200000000001</v>
      </c>
      <c r="I2432" s="153">
        <v>72.878</v>
      </c>
      <c r="J2432" s="153">
        <v>39.057000000000002</v>
      </c>
    </row>
    <row r="2433" spans="1:10" x14ac:dyDescent="0.25">
      <c r="A2433" s="152" t="s">
        <v>2333</v>
      </c>
      <c r="B2433" s="153">
        <v>74.975693679027501</v>
      </c>
      <c r="C2433" s="153">
        <v>476.55793504677399</v>
      </c>
      <c r="D2433" s="153">
        <v>81.72</v>
      </c>
      <c r="E2433" s="153">
        <v>165.876</v>
      </c>
      <c r="F2433" s="153">
        <v>165.11500000000001</v>
      </c>
      <c r="G2433" s="153">
        <v>150.34</v>
      </c>
      <c r="H2433" s="153">
        <v>121.17</v>
      </c>
      <c r="I2433" s="153">
        <v>55.826000000000001</v>
      </c>
      <c r="J2433" s="153">
        <v>21.553000000000001</v>
      </c>
    </row>
    <row r="2434" spans="1:10" x14ac:dyDescent="0.25">
      <c r="A2434" s="152" t="s">
        <v>2334</v>
      </c>
      <c r="B2434" s="153">
        <v>55.753364473604798</v>
      </c>
      <c r="C2434" s="153">
        <v>317.29851150520898</v>
      </c>
      <c r="D2434" s="153">
        <v>79.775999999999996</v>
      </c>
      <c r="E2434" s="153">
        <v>159.559</v>
      </c>
      <c r="F2434" s="153">
        <v>167.53700000000001</v>
      </c>
      <c r="G2434" s="153">
        <v>144.59800000000001</v>
      </c>
      <c r="H2434" s="153">
        <v>106.70399999999999</v>
      </c>
      <c r="I2434" s="153">
        <v>49.86</v>
      </c>
      <c r="J2434" s="153">
        <v>11.965999999999999</v>
      </c>
    </row>
    <row r="2435" spans="1:10" x14ac:dyDescent="0.25">
      <c r="A2435" s="152" t="s">
        <v>2335</v>
      </c>
      <c r="B2435" s="153">
        <v>41.995704343453198</v>
      </c>
      <c r="C2435" s="153">
        <v>246.98766738642701</v>
      </c>
      <c r="D2435" s="153">
        <v>79.775999999999996</v>
      </c>
      <c r="E2435" s="153">
        <v>166.536</v>
      </c>
      <c r="F2435" s="153">
        <v>167.53700000000001</v>
      </c>
      <c r="G2435" s="153">
        <v>148.58600000000001</v>
      </c>
      <c r="H2435" s="153">
        <v>107.69799999999999</v>
      </c>
      <c r="I2435" s="153">
        <v>40.889000000000003</v>
      </c>
      <c r="J2435" s="153">
        <v>8.9779999999999998</v>
      </c>
    </row>
    <row r="2436" spans="1:10" x14ac:dyDescent="0.25">
      <c r="A2436" s="152" t="s">
        <v>2336</v>
      </c>
      <c r="B2436" s="153">
        <v>35.66799445345</v>
      </c>
      <c r="C2436" s="153">
        <v>251.88774957704899</v>
      </c>
      <c r="D2436" s="153">
        <v>73.837000000000003</v>
      </c>
      <c r="E2436" s="153">
        <v>159.11799999999999</v>
      </c>
      <c r="F2436" s="153">
        <v>162.57300000000001</v>
      </c>
      <c r="G2436" s="153">
        <v>141.19200000000001</v>
      </c>
      <c r="H2436" s="153">
        <v>92.498000000000005</v>
      </c>
      <c r="I2436" s="153">
        <v>29.167999999999999</v>
      </c>
      <c r="J2436" s="153">
        <v>3.774</v>
      </c>
    </row>
    <row r="2437" spans="1:10" x14ac:dyDescent="0.25">
      <c r="A2437" s="152" t="s">
        <v>2337</v>
      </c>
      <c r="B2437" s="153">
        <v>30.679185143668199</v>
      </c>
      <c r="C2437" s="153">
        <v>245.51858972425001</v>
      </c>
      <c r="D2437" s="153">
        <v>67.991</v>
      </c>
      <c r="E2437" s="153">
        <v>149.358</v>
      </c>
      <c r="F2437" s="153">
        <v>154.37299999999999</v>
      </c>
      <c r="G2437" s="153">
        <v>133.119</v>
      </c>
      <c r="H2437" s="153">
        <v>83.24</v>
      </c>
      <c r="I2437" s="153">
        <v>24.1</v>
      </c>
      <c r="J2437" s="153">
        <v>2.4590000000000001</v>
      </c>
    </row>
    <row r="2438" spans="1:10" x14ac:dyDescent="0.25">
      <c r="A2438" s="152" t="s">
        <v>2338</v>
      </c>
      <c r="B2438" s="153">
        <v>26.419915463846301</v>
      </c>
      <c r="C2438" s="153">
        <v>231.71264716521799</v>
      </c>
      <c r="D2438" s="153">
        <v>62.706000000000003</v>
      </c>
      <c r="E2438" s="153">
        <v>140.73500000000001</v>
      </c>
      <c r="F2438" s="153">
        <v>147.499</v>
      </c>
      <c r="G2438" s="153">
        <v>126.58</v>
      </c>
      <c r="H2438" s="153">
        <v>75.763000000000005</v>
      </c>
      <c r="I2438" s="153">
        <v>20.239999999999998</v>
      </c>
      <c r="J2438" s="153">
        <v>1.657</v>
      </c>
    </row>
    <row r="2439" spans="1:10" x14ac:dyDescent="0.25">
      <c r="A2439" s="152" t="s">
        <v>2339</v>
      </c>
      <c r="B2439" s="153">
        <v>23.912124110333899</v>
      </c>
      <c r="C2439" s="153">
        <v>214.41678951439599</v>
      </c>
      <c r="D2439" s="153">
        <v>57.92</v>
      </c>
      <c r="E2439" s="153">
        <v>133.10400000000001</v>
      </c>
      <c r="F2439" s="153">
        <v>141.83199999999999</v>
      </c>
      <c r="G2439" s="153">
        <v>121.39400000000001</v>
      </c>
      <c r="H2439" s="153">
        <v>69.733000000000004</v>
      </c>
      <c r="I2439" s="153">
        <v>17.282</v>
      </c>
      <c r="J2439" s="153">
        <v>1.155</v>
      </c>
    </row>
    <row r="2440" spans="1:10" x14ac:dyDescent="0.25">
      <c r="A2440" s="152" t="s">
        <v>2340</v>
      </c>
      <c r="B2440" s="153">
        <v>21.882756189757099</v>
      </c>
      <c r="C2440" s="153">
        <v>196.09085147229499</v>
      </c>
      <c r="D2440" s="153">
        <v>53.463999999999999</v>
      </c>
      <c r="E2440" s="153">
        <v>126.121</v>
      </c>
      <c r="F2440" s="153">
        <v>136.964</v>
      </c>
      <c r="G2440" s="153">
        <v>117.182</v>
      </c>
      <c r="H2440" s="153">
        <v>64.778999999999996</v>
      </c>
      <c r="I2440" s="153">
        <v>14.977</v>
      </c>
      <c r="J2440" s="153">
        <v>0.83299999999999996</v>
      </c>
    </row>
    <row r="2441" spans="1:10" x14ac:dyDescent="0.25">
      <c r="A2441" s="152" t="s">
        <v>2341</v>
      </c>
      <c r="B2441" s="153">
        <v>20.001750450968899</v>
      </c>
      <c r="C2441" s="153">
        <v>178.740763327102</v>
      </c>
      <c r="D2441" s="153">
        <v>49.265999999999998</v>
      </c>
      <c r="E2441" s="153">
        <v>119.58</v>
      </c>
      <c r="F2441" s="153">
        <v>132.69900000000001</v>
      </c>
      <c r="G2441" s="153">
        <v>113.723</v>
      </c>
      <c r="H2441" s="153">
        <v>60.676000000000002</v>
      </c>
      <c r="I2441" s="153">
        <v>13.154</v>
      </c>
      <c r="J2441" s="153">
        <v>0.622</v>
      </c>
    </row>
    <row r="2442" spans="1:10" x14ac:dyDescent="0.25">
      <c r="A2442" s="152" t="s">
        <v>2342</v>
      </c>
      <c r="B2442" s="153">
        <v>18.251057845946399</v>
      </c>
      <c r="C2442" s="153">
        <v>163.09284327740201</v>
      </c>
      <c r="D2442" s="153">
        <v>45.305</v>
      </c>
      <c r="E2442" s="153">
        <v>113.434</v>
      </c>
      <c r="F2442" s="153">
        <v>128.96299999999999</v>
      </c>
      <c r="G2442" s="153">
        <v>110.944</v>
      </c>
      <c r="H2442" s="153">
        <v>57.289000000000001</v>
      </c>
      <c r="I2442" s="153">
        <v>11.708</v>
      </c>
      <c r="J2442" s="153">
        <v>0.47699999999999998</v>
      </c>
    </row>
    <row r="2443" spans="1:10" x14ac:dyDescent="0.25">
      <c r="A2443" s="152" t="s">
        <v>2343</v>
      </c>
      <c r="B2443" s="153">
        <v>339.73650934445101</v>
      </c>
      <c r="C2443" s="153">
        <v>540.86543342678601</v>
      </c>
      <c r="D2443" s="153">
        <v>126.29</v>
      </c>
      <c r="E2443" s="153">
        <v>259.93200000000002</v>
      </c>
      <c r="F2443" s="153">
        <v>266.09300000000002</v>
      </c>
      <c r="G2443" s="153">
        <v>234.441</v>
      </c>
      <c r="H2443" s="153">
        <v>174.4</v>
      </c>
      <c r="I2443" s="153">
        <v>99.677999999999997</v>
      </c>
      <c r="J2443" s="153">
        <v>30.925999999999998</v>
      </c>
    </row>
    <row r="2444" spans="1:10" x14ac:dyDescent="0.25">
      <c r="A2444" s="152" t="s">
        <v>2344</v>
      </c>
      <c r="B2444" s="153">
        <v>333.34512343889099</v>
      </c>
      <c r="C2444" s="153">
        <v>534.56357867695897</v>
      </c>
      <c r="D2444" s="153">
        <v>126.29</v>
      </c>
      <c r="E2444" s="153">
        <v>259.93200000000002</v>
      </c>
      <c r="F2444" s="153">
        <v>266.09300000000002</v>
      </c>
      <c r="G2444" s="153">
        <v>234.441</v>
      </c>
      <c r="H2444" s="153">
        <v>174.4</v>
      </c>
      <c r="I2444" s="153">
        <v>99.677999999999997</v>
      </c>
      <c r="J2444" s="153">
        <v>30.925999999999998</v>
      </c>
    </row>
    <row r="2445" spans="1:10" x14ac:dyDescent="0.25">
      <c r="A2445" s="152" t="s">
        <v>2345</v>
      </c>
      <c r="B2445" s="153">
        <v>314.87303634080098</v>
      </c>
      <c r="C2445" s="153">
        <v>515.08945871276296</v>
      </c>
      <c r="D2445" s="153">
        <v>126.29</v>
      </c>
      <c r="E2445" s="153">
        <v>259.93200000000002</v>
      </c>
      <c r="F2445" s="153">
        <v>266.09300000000002</v>
      </c>
      <c r="G2445" s="153">
        <v>234.441</v>
      </c>
      <c r="H2445" s="153">
        <v>174.4</v>
      </c>
      <c r="I2445" s="153">
        <v>99.677999999999997</v>
      </c>
      <c r="J2445" s="153">
        <v>30.925999999999998</v>
      </c>
    </row>
    <row r="2446" spans="1:10" x14ac:dyDescent="0.25">
      <c r="A2446" s="152" t="s">
        <v>2346</v>
      </c>
      <c r="B2446" s="153">
        <v>283.63029896309899</v>
      </c>
      <c r="C2446" s="153">
        <v>480.01438519275899</v>
      </c>
      <c r="D2446" s="153">
        <v>127.935</v>
      </c>
      <c r="E2446" s="153">
        <v>263.32</v>
      </c>
      <c r="F2446" s="153">
        <v>267.66899999999998</v>
      </c>
      <c r="G2446" s="153">
        <v>234.90799999999999</v>
      </c>
      <c r="H2446" s="153">
        <v>172.68600000000001</v>
      </c>
      <c r="I2446" s="153">
        <v>95.340999999999994</v>
      </c>
      <c r="J2446" s="153">
        <v>29.901</v>
      </c>
    </row>
    <row r="2447" spans="1:10" x14ac:dyDescent="0.25">
      <c r="A2447" s="152" t="s">
        <v>2347</v>
      </c>
      <c r="B2447" s="153">
        <v>253.672008163317</v>
      </c>
      <c r="C2447" s="153">
        <v>445.15521956131499</v>
      </c>
      <c r="D2447" s="153">
        <v>129.84200000000001</v>
      </c>
      <c r="E2447" s="153">
        <v>267.24099999999999</v>
      </c>
      <c r="F2447" s="153">
        <v>266.81799999999998</v>
      </c>
      <c r="G2447" s="153">
        <v>230.78800000000001</v>
      </c>
      <c r="H2447" s="153">
        <v>166.00200000000001</v>
      </c>
      <c r="I2447" s="153">
        <v>85.799000000000007</v>
      </c>
      <c r="J2447" s="153">
        <v>26.75</v>
      </c>
    </row>
    <row r="2448" spans="1:10" x14ac:dyDescent="0.25">
      <c r="A2448" s="152" t="s">
        <v>2348</v>
      </c>
      <c r="B2448" s="153">
        <v>225.542175204719</v>
      </c>
      <c r="C2448" s="153">
        <v>411.31416879775702</v>
      </c>
      <c r="D2448" s="153">
        <v>133.22</v>
      </c>
      <c r="E2448" s="153">
        <v>274.20600000000002</v>
      </c>
      <c r="F2448" s="153">
        <v>267.36700000000002</v>
      </c>
      <c r="G2448" s="153">
        <v>225.167</v>
      </c>
      <c r="H2448" s="153">
        <v>158.83500000000001</v>
      </c>
      <c r="I2448" s="153">
        <v>77.260999999999996</v>
      </c>
      <c r="J2448" s="153">
        <v>22.984000000000002</v>
      </c>
    </row>
    <row r="2449" spans="1:10" x14ac:dyDescent="0.25">
      <c r="A2449" s="152" t="s">
        <v>2349</v>
      </c>
      <c r="B2449" s="153">
        <v>193.700022188491</v>
      </c>
      <c r="C2449" s="153">
        <v>372.02506769559301</v>
      </c>
      <c r="D2449" s="153">
        <v>135.077</v>
      </c>
      <c r="E2449" s="153">
        <v>278.02300000000002</v>
      </c>
      <c r="F2449" s="153">
        <v>263.63499999999999</v>
      </c>
      <c r="G2449" s="153">
        <v>213.86199999999999</v>
      </c>
      <c r="H2449" s="153">
        <v>147.678</v>
      </c>
      <c r="I2449" s="153">
        <v>67.432000000000002</v>
      </c>
      <c r="J2449" s="153">
        <v>18.332999999999998</v>
      </c>
    </row>
    <row r="2450" spans="1:10" x14ac:dyDescent="0.25">
      <c r="A2450" s="152" t="s">
        <v>2350</v>
      </c>
      <c r="B2450" s="153">
        <v>159.48499208840599</v>
      </c>
      <c r="C2450" s="153">
        <v>333.648844831828</v>
      </c>
      <c r="D2450" s="153">
        <v>134.745</v>
      </c>
      <c r="E2450" s="153">
        <v>277.27</v>
      </c>
      <c r="F2450" s="153">
        <v>253.459</v>
      </c>
      <c r="G2450" s="153">
        <v>198.05600000000001</v>
      </c>
      <c r="H2450" s="153">
        <v>131.20599999999999</v>
      </c>
      <c r="I2450" s="153">
        <v>57.161000000000001</v>
      </c>
      <c r="J2450" s="153">
        <v>13.962999999999999</v>
      </c>
    </row>
    <row r="2451" spans="1:10" x14ac:dyDescent="0.25">
      <c r="A2451" s="152" t="s">
        <v>2351</v>
      </c>
      <c r="B2451" s="153">
        <v>124.475550075643</v>
      </c>
      <c r="C2451" s="153">
        <v>286.60536668030198</v>
      </c>
      <c r="D2451" s="153">
        <v>135.077</v>
      </c>
      <c r="E2451" s="153">
        <v>277.01400000000001</v>
      </c>
      <c r="F2451" s="153">
        <v>237.48099999999999</v>
      </c>
      <c r="G2451" s="153">
        <v>174.90799999999999</v>
      </c>
      <c r="H2451" s="153">
        <v>111.41</v>
      </c>
      <c r="I2451" s="153">
        <v>47.771999999999998</v>
      </c>
      <c r="J2451" s="153">
        <v>10.358000000000001</v>
      </c>
    </row>
    <row r="2452" spans="1:10" x14ac:dyDescent="0.25">
      <c r="A2452" s="152" t="s">
        <v>2352</v>
      </c>
      <c r="B2452" s="153">
        <v>94.192881801185095</v>
      </c>
      <c r="C2452" s="153">
        <v>241.45181611683799</v>
      </c>
      <c r="D2452" s="153">
        <v>127.863</v>
      </c>
      <c r="E2452" s="153">
        <v>264.54000000000002</v>
      </c>
      <c r="F2452" s="153">
        <v>211.02500000000001</v>
      </c>
      <c r="G2452" s="153">
        <v>144.06200000000001</v>
      </c>
      <c r="H2452" s="153">
        <v>88.23</v>
      </c>
      <c r="I2452" s="153">
        <v>37.914999999999999</v>
      </c>
      <c r="J2452" s="153">
        <v>7.6849999999999996</v>
      </c>
    </row>
    <row r="2453" spans="1:10" x14ac:dyDescent="0.25">
      <c r="A2453" s="152" t="s">
        <v>2353</v>
      </c>
      <c r="B2453" s="153">
        <v>69.741389609066303</v>
      </c>
      <c r="C2453" s="153">
        <v>202.513113569046</v>
      </c>
      <c r="D2453" s="153">
        <v>110.996</v>
      </c>
      <c r="E2453" s="153">
        <v>235.26300000000001</v>
      </c>
      <c r="F2453" s="153">
        <v>174.26300000000001</v>
      </c>
      <c r="G2453" s="153">
        <v>108.89400000000001</v>
      </c>
      <c r="H2453" s="153">
        <v>63.93</v>
      </c>
      <c r="I2453" s="153">
        <v>28.245000000000001</v>
      </c>
      <c r="J2453" s="153">
        <v>5.6289999999999996</v>
      </c>
    </row>
    <row r="2454" spans="1:10" x14ac:dyDescent="0.25">
      <c r="A2454" s="152" t="s">
        <v>2354</v>
      </c>
      <c r="B2454" s="153">
        <v>52.024921507245601</v>
      </c>
      <c r="C2454" s="153">
        <v>171.870759452518</v>
      </c>
      <c r="D2454" s="153">
        <v>93.831999999999994</v>
      </c>
      <c r="E2454" s="153">
        <v>206.82</v>
      </c>
      <c r="F2454" s="153">
        <v>141.72</v>
      </c>
      <c r="G2454" s="153">
        <v>79.945999999999998</v>
      </c>
      <c r="H2454" s="153">
        <v>45.012999999999998</v>
      </c>
      <c r="I2454" s="153">
        <v>21.04</v>
      </c>
      <c r="J2454" s="153">
        <v>4.3090000000000002</v>
      </c>
    </row>
    <row r="2455" spans="1:10" x14ac:dyDescent="0.25">
      <c r="A2455" s="152" t="s">
        <v>2355</v>
      </c>
      <c r="B2455" s="153">
        <v>39.539776264474497</v>
      </c>
      <c r="C2455" s="153">
        <v>147.011730184595</v>
      </c>
      <c r="D2455" s="153">
        <v>75.004000000000005</v>
      </c>
      <c r="E2455" s="153">
        <v>174.25200000000001</v>
      </c>
      <c r="F2455" s="153">
        <v>110.20699999999999</v>
      </c>
      <c r="G2455" s="153">
        <v>55.473999999999997</v>
      </c>
      <c r="H2455" s="153">
        <v>29.969000000000001</v>
      </c>
      <c r="I2455" s="153">
        <v>15.265000000000001</v>
      </c>
      <c r="J2455" s="153">
        <v>3.3889999999999998</v>
      </c>
    </row>
    <row r="2456" spans="1:10" x14ac:dyDescent="0.25">
      <c r="A2456" s="152" t="s">
        <v>2356</v>
      </c>
      <c r="B2456" s="153">
        <v>30.945891683904399</v>
      </c>
      <c r="C2456" s="153">
        <v>126.00821189071701</v>
      </c>
      <c r="D2456" s="153">
        <v>68.811000000000007</v>
      </c>
      <c r="E2456" s="153">
        <v>174.142</v>
      </c>
      <c r="F2456" s="153">
        <v>98.683999999999997</v>
      </c>
      <c r="G2456" s="153">
        <v>41.555</v>
      </c>
      <c r="H2456" s="153">
        <v>20.734999999999999</v>
      </c>
      <c r="I2456" s="153">
        <v>11.811999999999999</v>
      </c>
      <c r="J2456" s="153">
        <v>2.8210000000000002</v>
      </c>
    </row>
    <row r="2457" spans="1:10" x14ac:dyDescent="0.25">
      <c r="A2457" s="152" t="s">
        <v>2357</v>
      </c>
      <c r="B2457" s="153">
        <v>25.082682961805201</v>
      </c>
      <c r="C2457" s="153">
        <v>108.82059732065601</v>
      </c>
      <c r="D2457" s="153">
        <v>63.091000000000001</v>
      </c>
      <c r="E2457" s="153">
        <v>166.88900000000001</v>
      </c>
      <c r="F2457" s="153">
        <v>92.3</v>
      </c>
      <c r="G2457" s="153">
        <v>36.683</v>
      </c>
      <c r="H2457" s="153">
        <v>17.672000000000001</v>
      </c>
      <c r="I2457" s="153">
        <v>10.368</v>
      </c>
      <c r="J2457" s="153">
        <v>2.4969999999999999</v>
      </c>
    </row>
    <row r="2458" spans="1:10" x14ac:dyDescent="0.25">
      <c r="A2458" s="152" t="s">
        <v>2358</v>
      </c>
      <c r="B2458" s="153">
        <v>20.773212656672101</v>
      </c>
      <c r="C2458" s="153">
        <v>95.293082014817898</v>
      </c>
      <c r="D2458" s="153">
        <v>58.109000000000002</v>
      </c>
      <c r="E2458" s="153">
        <v>161.00200000000001</v>
      </c>
      <c r="F2458" s="153">
        <v>88.599000000000004</v>
      </c>
      <c r="G2458" s="153">
        <v>33.972999999999999</v>
      </c>
      <c r="H2458" s="153">
        <v>15.845000000000001</v>
      </c>
      <c r="I2458" s="153">
        <v>9.3949999999999996</v>
      </c>
      <c r="J2458" s="153">
        <v>2.2370000000000001</v>
      </c>
    </row>
    <row r="2459" spans="1:10" x14ac:dyDescent="0.25">
      <c r="A2459" s="152" t="s">
        <v>2359</v>
      </c>
      <c r="B2459" s="153">
        <v>17.866820288846899</v>
      </c>
      <c r="C2459" s="153">
        <v>85.017841269364496</v>
      </c>
      <c r="D2459" s="153">
        <v>53.524999999999999</v>
      </c>
      <c r="E2459" s="153">
        <v>155.779</v>
      </c>
      <c r="F2459" s="153">
        <v>86.942999999999998</v>
      </c>
      <c r="G2459" s="153">
        <v>32.887</v>
      </c>
      <c r="H2459" s="153">
        <v>14.884</v>
      </c>
      <c r="I2459" s="153">
        <v>8.76</v>
      </c>
      <c r="J2459" s="153">
        <v>2.0219999999999998</v>
      </c>
    </row>
    <row r="2460" spans="1:10" x14ac:dyDescent="0.25">
      <c r="A2460" s="152" t="s">
        <v>2360</v>
      </c>
      <c r="B2460" s="153">
        <v>15.6386170334781</v>
      </c>
      <c r="C2460" s="153">
        <v>76.356429451449799</v>
      </c>
      <c r="D2460" s="153">
        <v>49.274999999999999</v>
      </c>
      <c r="E2460" s="153">
        <v>151.125</v>
      </c>
      <c r="F2460" s="153">
        <v>87.177000000000007</v>
      </c>
      <c r="G2460" s="153">
        <v>33.258000000000003</v>
      </c>
      <c r="H2460" s="153">
        <v>14.645</v>
      </c>
      <c r="I2460" s="153">
        <v>8.3970000000000002</v>
      </c>
      <c r="J2460" s="153">
        <v>1.843</v>
      </c>
    </row>
    <row r="2461" spans="1:10" x14ac:dyDescent="0.25">
      <c r="A2461" s="152" t="s">
        <v>2361</v>
      </c>
      <c r="B2461" s="153">
        <v>14.2665168961585</v>
      </c>
      <c r="C2461" s="153">
        <v>69.106379317894707</v>
      </c>
      <c r="D2461" s="153">
        <v>45.09</v>
      </c>
      <c r="E2461" s="153">
        <v>146.24</v>
      </c>
      <c r="F2461" s="153">
        <v>88.864999999999995</v>
      </c>
      <c r="G2461" s="153">
        <v>34.959000000000003</v>
      </c>
      <c r="H2461" s="153">
        <v>15.022</v>
      </c>
      <c r="I2461" s="153">
        <v>8.2370000000000001</v>
      </c>
      <c r="J2461" s="153">
        <v>1.6870000000000001</v>
      </c>
    </row>
    <row r="2462" spans="1:10" x14ac:dyDescent="0.25">
      <c r="A2462" s="152" t="s">
        <v>2362</v>
      </c>
      <c r="B2462" s="153">
        <v>13.158413642537401</v>
      </c>
      <c r="C2462" s="153">
        <v>63.2471201221718</v>
      </c>
      <c r="D2462" s="153">
        <v>41.01</v>
      </c>
      <c r="E2462" s="153">
        <v>141.142</v>
      </c>
      <c r="F2462" s="153">
        <v>92.12</v>
      </c>
      <c r="G2462" s="153">
        <v>38.185000000000002</v>
      </c>
      <c r="H2462" s="153">
        <v>16.064</v>
      </c>
      <c r="I2462" s="153">
        <v>8.2690000000000001</v>
      </c>
      <c r="J2462" s="153">
        <v>1.55</v>
      </c>
    </row>
    <row r="2463" spans="1:10" x14ac:dyDescent="0.25">
      <c r="A2463" s="152" t="s">
        <v>2363</v>
      </c>
      <c r="B2463" s="153">
        <v>30.040536852675999</v>
      </c>
      <c r="C2463" s="153">
        <v>107.933767116776</v>
      </c>
      <c r="D2463" s="153">
        <v>13.37</v>
      </c>
      <c r="E2463" s="153">
        <v>99.069000000000003</v>
      </c>
      <c r="F2463" s="153">
        <v>184.59299999999999</v>
      </c>
      <c r="G2463" s="153">
        <v>160.29499999999999</v>
      </c>
      <c r="H2463" s="153">
        <v>106.82299999999999</v>
      </c>
      <c r="I2463" s="153">
        <v>42.606000000000002</v>
      </c>
      <c r="J2463" s="153">
        <v>3.7240000000000002</v>
      </c>
    </row>
    <row r="2464" spans="1:10" x14ac:dyDescent="0.25">
      <c r="A2464" s="152" t="s">
        <v>2364</v>
      </c>
      <c r="B2464" s="153">
        <v>23.8660970657983</v>
      </c>
      <c r="C2464" s="153">
        <v>93.010105998158096</v>
      </c>
      <c r="D2464" s="153">
        <v>15.239000000000001</v>
      </c>
      <c r="E2464" s="153">
        <v>113.42700000000001</v>
      </c>
      <c r="F2464" s="153">
        <v>201.57900000000001</v>
      </c>
      <c r="G2464" s="153">
        <v>155.98500000000001</v>
      </c>
      <c r="H2464" s="153">
        <v>94.222999999999999</v>
      </c>
      <c r="I2464" s="153">
        <v>35.991999999999997</v>
      </c>
      <c r="J2464" s="153">
        <v>3.0350000000000001</v>
      </c>
    </row>
    <row r="2465" spans="1:10" x14ac:dyDescent="0.25">
      <c r="A2465" s="152" t="s">
        <v>2365</v>
      </c>
      <c r="B2465" s="153">
        <v>20.137623320261</v>
      </c>
      <c r="C2465" s="153">
        <v>85.522208748312295</v>
      </c>
      <c r="D2465" s="153">
        <v>19.690999999999999</v>
      </c>
      <c r="E2465" s="153">
        <v>134.922</v>
      </c>
      <c r="F2465" s="153">
        <v>212.672</v>
      </c>
      <c r="G2465" s="153">
        <v>151.447</v>
      </c>
      <c r="H2465" s="153">
        <v>83.067999999999998</v>
      </c>
      <c r="I2465" s="153">
        <v>28.870999999999999</v>
      </c>
      <c r="J2465" s="153">
        <v>2.4689999999999999</v>
      </c>
    </row>
    <row r="2466" spans="1:10" x14ac:dyDescent="0.25">
      <c r="A2466" s="152" t="s">
        <v>2366</v>
      </c>
      <c r="B2466" s="153">
        <v>17.214280352320301</v>
      </c>
      <c r="C2466" s="153">
        <v>86.024058981531098</v>
      </c>
      <c r="D2466" s="153">
        <v>21.689</v>
      </c>
      <c r="E2466" s="153">
        <v>143.56399999999999</v>
      </c>
      <c r="F2466" s="153">
        <v>194.82300000000001</v>
      </c>
      <c r="G2466" s="153">
        <v>120.026</v>
      </c>
      <c r="H2466" s="153">
        <v>58.921999999999997</v>
      </c>
      <c r="I2466" s="153">
        <v>18.390999999999998</v>
      </c>
      <c r="J2466" s="153">
        <v>1.5649999999999999</v>
      </c>
    </row>
    <row r="2467" spans="1:10" x14ac:dyDescent="0.25">
      <c r="A2467" s="152" t="s">
        <v>2367</v>
      </c>
      <c r="B2467" s="153">
        <v>14.3466132778056</v>
      </c>
      <c r="C2467" s="153">
        <v>83.574624726558497</v>
      </c>
      <c r="D2467" s="153">
        <v>18.548999999999999</v>
      </c>
      <c r="E2467" s="153">
        <v>117.758</v>
      </c>
      <c r="F2467" s="153">
        <v>155.87799999999999</v>
      </c>
      <c r="G2467" s="153">
        <v>78.760999999999996</v>
      </c>
      <c r="H2467" s="153">
        <v>31.771000000000001</v>
      </c>
      <c r="I2467" s="153">
        <v>8.6850000000000005</v>
      </c>
      <c r="J2467" s="153">
        <v>0.61799999999999999</v>
      </c>
    </row>
    <row r="2468" spans="1:10" x14ac:dyDescent="0.25">
      <c r="A2468" s="152" t="s">
        <v>2368</v>
      </c>
      <c r="B2468" s="153">
        <v>11.9075091690987</v>
      </c>
      <c r="C2468" s="153">
        <v>77.064024296434994</v>
      </c>
      <c r="D2468" s="153">
        <v>10.209</v>
      </c>
      <c r="E2468" s="153">
        <v>88.097999999999999</v>
      </c>
      <c r="F2468" s="153">
        <v>139.16399999999999</v>
      </c>
      <c r="G2468" s="153">
        <v>60.720999999999997</v>
      </c>
      <c r="H2468" s="153">
        <v>17.321000000000002</v>
      </c>
      <c r="I2468" s="153">
        <v>3.8069999999999999</v>
      </c>
      <c r="J2468" s="153">
        <v>0.32</v>
      </c>
    </row>
    <row r="2469" spans="1:10" x14ac:dyDescent="0.25">
      <c r="A2469" s="152" t="s">
        <v>2369</v>
      </c>
      <c r="B2469" s="153">
        <v>10.267937473869599</v>
      </c>
      <c r="C2469" s="153">
        <v>71.525465856712501</v>
      </c>
      <c r="D2469" s="153">
        <v>7.9589999999999996</v>
      </c>
      <c r="E2469" s="153">
        <v>69.248999999999995</v>
      </c>
      <c r="F2469" s="153">
        <v>133.97499999999999</v>
      </c>
      <c r="G2469" s="153">
        <v>70.682000000000002</v>
      </c>
      <c r="H2469" s="153">
        <v>17.475999999999999</v>
      </c>
      <c r="I2469" s="153">
        <v>3.2749999999999999</v>
      </c>
      <c r="J2469" s="153">
        <v>0.36399999999999999</v>
      </c>
    </row>
    <row r="2470" spans="1:10" x14ac:dyDescent="0.25">
      <c r="A2470" s="152" t="s">
        <v>2370</v>
      </c>
      <c r="B2470" s="153">
        <v>9.0064179410189702</v>
      </c>
      <c r="C2470" s="153">
        <v>69.684766157328298</v>
      </c>
      <c r="D2470" s="153">
        <v>6.899</v>
      </c>
      <c r="E2470" s="153">
        <v>53.195999999999998</v>
      </c>
      <c r="F2470" s="153">
        <v>129.58799999999999</v>
      </c>
      <c r="G2470" s="153">
        <v>92.802999999999997</v>
      </c>
      <c r="H2470" s="153">
        <v>24.696999999999999</v>
      </c>
      <c r="I2470" s="153">
        <v>3.355</v>
      </c>
      <c r="J2470" s="153">
        <v>0.38200000000000001</v>
      </c>
    </row>
    <row r="2471" spans="1:10" x14ac:dyDescent="0.25">
      <c r="A2471" s="152" t="s">
        <v>2371</v>
      </c>
      <c r="B2471" s="153">
        <v>7.5835106304047404</v>
      </c>
      <c r="C2471" s="153">
        <v>67.940942320847995</v>
      </c>
      <c r="D2471" s="153">
        <v>7.0670000000000002</v>
      </c>
      <c r="E2471" s="153">
        <v>42.515999999999998</v>
      </c>
      <c r="F2471" s="153">
        <v>116.152</v>
      </c>
      <c r="G2471" s="153">
        <v>110.58199999999999</v>
      </c>
      <c r="H2471" s="153">
        <v>35.323</v>
      </c>
      <c r="I2471" s="153">
        <v>4.5449999999999999</v>
      </c>
      <c r="J2471" s="153">
        <v>0.27500000000000002</v>
      </c>
    </row>
    <row r="2472" spans="1:10" x14ac:dyDescent="0.25">
      <c r="A2472" s="152" t="s">
        <v>2372</v>
      </c>
      <c r="B2472" s="153">
        <v>6.4433027228409898</v>
      </c>
      <c r="C2472" s="153">
        <v>67.036646442303507</v>
      </c>
      <c r="D2472" s="153">
        <v>6.1719999999999997</v>
      </c>
      <c r="E2472" s="153">
        <v>38.151000000000003</v>
      </c>
      <c r="F2472" s="153">
        <v>106.31399999999999</v>
      </c>
      <c r="G2472" s="153">
        <v>120.55200000000001</v>
      </c>
      <c r="H2472" s="153">
        <v>42.82</v>
      </c>
      <c r="I2472" s="153">
        <v>5.61</v>
      </c>
      <c r="J2472" s="153">
        <v>0.20100000000000001</v>
      </c>
    </row>
    <row r="2473" spans="1:10" x14ac:dyDescent="0.25">
      <c r="A2473" s="152" t="s">
        <v>2373</v>
      </c>
      <c r="B2473" s="153">
        <v>5.8633107718846196</v>
      </c>
      <c r="C2473" s="153">
        <v>65.540002250752707</v>
      </c>
      <c r="D2473" s="153">
        <v>7.0780000000000003</v>
      </c>
      <c r="E2473" s="153">
        <v>40.825000000000003</v>
      </c>
      <c r="F2473" s="153">
        <v>108.081</v>
      </c>
      <c r="G2473" s="153">
        <v>130.214</v>
      </c>
      <c r="H2473" s="153">
        <v>51.712000000000003</v>
      </c>
      <c r="I2473" s="153">
        <v>6.9749999999999996</v>
      </c>
      <c r="J2473" s="153">
        <v>0.23499999999999999</v>
      </c>
    </row>
    <row r="2474" spans="1:10" x14ac:dyDescent="0.25">
      <c r="A2474" s="152" t="s">
        <v>2374</v>
      </c>
      <c r="B2474" s="153">
        <v>4.9076037950218598</v>
      </c>
      <c r="C2474" s="153">
        <v>57.9580158153681</v>
      </c>
      <c r="D2474" s="153">
        <v>5.2939999999999996</v>
      </c>
      <c r="E2474" s="153">
        <v>38.780999999999999</v>
      </c>
      <c r="F2474" s="153">
        <v>108.51300000000001</v>
      </c>
      <c r="G2474" s="153">
        <v>131.876</v>
      </c>
      <c r="H2474" s="153">
        <v>56.478999999999999</v>
      </c>
      <c r="I2474" s="153">
        <v>8.0009999999999994</v>
      </c>
      <c r="J2474" s="153">
        <v>0.27600000000000002</v>
      </c>
    </row>
    <row r="2475" spans="1:10" x14ac:dyDescent="0.25">
      <c r="A2475" s="152" t="s">
        <v>2375</v>
      </c>
      <c r="B2475" s="153">
        <v>4.1379620079814403</v>
      </c>
      <c r="C2475" s="153">
        <v>52.786891124469697</v>
      </c>
      <c r="D2475" s="153">
        <v>4.4980000000000002</v>
      </c>
      <c r="E2475" s="153">
        <v>35.298000000000002</v>
      </c>
      <c r="F2475" s="153">
        <v>108.414</v>
      </c>
      <c r="G2475" s="153">
        <v>136.726</v>
      </c>
      <c r="H2475" s="153">
        <v>55.813000000000002</v>
      </c>
      <c r="I2475" s="153">
        <v>9.1720000000000006</v>
      </c>
      <c r="J2475" s="153">
        <v>0.39900000000000002</v>
      </c>
    </row>
    <row r="2476" spans="1:10" x14ac:dyDescent="0.25">
      <c r="A2476" s="152" t="s">
        <v>2376</v>
      </c>
      <c r="B2476" s="153">
        <v>3.66132006647091</v>
      </c>
      <c r="C2476" s="153">
        <v>49.730306419129697</v>
      </c>
      <c r="D2476" s="153">
        <v>3.4750000000000001</v>
      </c>
      <c r="E2476" s="153">
        <v>32.651000000000003</v>
      </c>
      <c r="F2476" s="153">
        <v>108.337</v>
      </c>
      <c r="G2476" s="153">
        <v>139.375</v>
      </c>
      <c r="H2476" s="153">
        <v>58.552999999999997</v>
      </c>
      <c r="I2476" s="153">
        <v>11.048</v>
      </c>
      <c r="J2476" s="153">
        <v>0.42099999999999999</v>
      </c>
    </row>
    <row r="2477" spans="1:10" x14ac:dyDescent="0.25">
      <c r="A2477" s="152" t="s">
        <v>2377</v>
      </c>
      <c r="B2477" s="153">
        <v>3.22509792086012</v>
      </c>
      <c r="C2477" s="153">
        <v>46.747508223285998</v>
      </c>
      <c r="D2477" s="153">
        <v>3.5030000000000001</v>
      </c>
      <c r="E2477" s="153">
        <v>32.930999999999997</v>
      </c>
      <c r="F2477" s="153">
        <v>109.26900000000001</v>
      </c>
      <c r="G2477" s="153">
        <v>140.40199999999999</v>
      </c>
      <c r="H2477" s="153">
        <v>59.058999999999997</v>
      </c>
      <c r="I2477" s="153">
        <v>11.144</v>
      </c>
      <c r="J2477" s="153">
        <v>0.432</v>
      </c>
    </row>
    <row r="2478" spans="1:10" x14ac:dyDescent="0.25">
      <c r="A2478" s="152" t="s">
        <v>2378</v>
      </c>
      <c r="B2478" s="153">
        <v>2.84666962462865</v>
      </c>
      <c r="C2478" s="153">
        <v>43.9828155602927</v>
      </c>
      <c r="D2478" s="153">
        <v>3.5270000000000001</v>
      </c>
      <c r="E2478" s="153">
        <v>33.152000000000001</v>
      </c>
      <c r="F2478" s="153">
        <v>110.005</v>
      </c>
      <c r="G2478" s="153">
        <v>141.346</v>
      </c>
      <c r="H2478" s="153">
        <v>59.456000000000003</v>
      </c>
      <c r="I2478" s="153">
        <v>11.218999999999999</v>
      </c>
      <c r="J2478" s="153">
        <v>0.435</v>
      </c>
    </row>
    <row r="2479" spans="1:10" x14ac:dyDescent="0.25">
      <c r="A2479" s="152" t="s">
        <v>2379</v>
      </c>
      <c r="B2479" s="153">
        <v>2.5481937589727499</v>
      </c>
      <c r="C2479" s="153">
        <v>41.613732812767097</v>
      </c>
      <c r="D2479" s="153">
        <v>3.548</v>
      </c>
      <c r="E2479" s="153">
        <v>33.347000000000001</v>
      </c>
      <c r="F2479" s="153">
        <v>110.654</v>
      </c>
      <c r="G2479" s="153">
        <v>142.18199999999999</v>
      </c>
      <c r="H2479" s="153">
        <v>59.805999999999997</v>
      </c>
      <c r="I2479" s="153">
        <v>11.286</v>
      </c>
      <c r="J2479" s="153">
        <v>0.437</v>
      </c>
    </row>
    <row r="2480" spans="1:10" x14ac:dyDescent="0.25">
      <c r="A2480" s="152" t="s">
        <v>2380</v>
      </c>
      <c r="B2480" s="153">
        <v>2.2570574747854399</v>
      </c>
      <c r="C2480" s="153">
        <v>39.163776977214702</v>
      </c>
      <c r="D2480" s="153">
        <v>3.5649999999999999</v>
      </c>
      <c r="E2480" s="153">
        <v>33.51</v>
      </c>
      <c r="F2480" s="153">
        <v>111.193</v>
      </c>
      <c r="G2480" s="153">
        <v>142.874</v>
      </c>
      <c r="H2480" s="153">
        <v>60.097999999999999</v>
      </c>
      <c r="I2480" s="153">
        <v>11.340999999999999</v>
      </c>
      <c r="J2480" s="153">
        <v>0.439</v>
      </c>
    </row>
    <row r="2481" spans="1:10" x14ac:dyDescent="0.25">
      <c r="A2481" s="152" t="s">
        <v>2381</v>
      </c>
      <c r="B2481" s="153">
        <v>2.0186614861750201</v>
      </c>
      <c r="C2481" s="153">
        <v>37.036220365947202</v>
      </c>
      <c r="D2481" s="153">
        <v>3.58</v>
      </c>
      <c r="E2481" s="153">
        <v>33.656999999999996</v>
      </c>
      <c r="F2481" s="153">
        <v>111.67700000000001</v>
      </c>
      <c r="G2481" s="153">
        <v>143.495</v>
      </c>
      <c r="H2481" s="153">
        <v>60.36</v>
      </c>
      <c r="I2481" s="153">
        <v>11.39</v>
      </c>
      <c r="J2481" s="153">
        <v>0.441</v>
      </c>
    </row>
    <row r="2482" spans="1:10" x14ac:dyDescent="0.25">
      <c r="A2482" s="152" t="s">
        <v>2382</v>
      </c>
      <c r="B2482" s="153">
        <v>1.80474697156019</v>
      </c>
      <c r="C2482" s="153">
        <v>35.016620405782703</v>
      </c>
      <c r="D2482" s="153">
        <v>3.5950000000000002</v>
      </c>
      <c r="E2482" s="153">
        <v>33.789000000000001</v>
      </c>
      <c r="F2482" s="153">
        <v>112.11799999999999</v>
      </c>
      <c r="G2482" s="153">
        <v>144.06200000000001</v>
      </c>
      <c r="H2482" s="153">
        <v>60.597999999999999</v>
      </c>
      <c r="I2482" s="153">
        <v>11.435</v>
      </c>
      <c r="J2482" s="153">
        <v>0.443</v>
      </c>
    </row>
    <row r="2483" spans="1:10" x14ac:dyDescent="0.25">
      <c r="A2483" s="152" t="s">
        <v>2383</v>
      </c>
      <c r="B2483" s="153">
        <v>170.80060339415999</v>
      </c>
      <c r="C2483" s="153">
        <v>338.68122660494299</v>
      </c>
      <c r="D2483" s="153">
        <v>45.316000000000003</v>
      </c>
      <c r="E2483" s="153">
        <v>209.77</v>
      </c>
      <c r="F2483" s="153">
        <v>279.64499999999998</v>
      </c>
      <c r="G2483" s="153">
        <v>230.47399999999999</v>
      </c>
      <c r="H2483" s="153">
        <v>173.929</v>
      </c>
      <c r="I2483" s="153">
        <v>83.486000000000004</v>
      </c>
      <c r="J2483" s="153">
        <v>22</v>
      </c>
    </row>
    <row r="2484" spans="1:10" x14ac:dyDescent="0.25">
      <c r="A2484" s="152" t="s">
        <v>2384</v>
      </c>
      <c r="B2484" s="153">
        <v>138.143144054392</v>
      </c>
      <c r="C2484" s="153">
        <v>298.52311520215198</v>
      </c>
      <c r="D2484" s="153">
        <v>45.316000000000003</v>
      </c>
      <c r="E2484" s="153">
        <v>209.77</v>
      </c>
      <c r="F2484" s="153">
        <v>279.64499999999998</v>
      </c>
      <c r="G2484" s="153">
        <v>230.47399999999999</v>
      </c>
      <c r="H2484" s="153">
        <v>173.929</v>
      </c>
      <c r="I2484" s="153">
        <v>83.486000000000004</v>
      </c>
      <c r="J2484" s="153">
        <v>22</v>
      </c>
    </row>
    <row r="2485" spans="1:10" x14ac:dyDescent="0.25">
      <c r="A2485" s="152" t="s">
        <v>2385</v>
      </c>
      <c r="B2485" s="153">
        <v>111.444517757809</v>
      </c>
      <c r="C2485" s="153">
        <v>257.598105507882</v>
      </c>
      <c r="D2485" s="153">
        <v>45.316000000000003</v>
      </c>
      <c r="E2485" s="153">
        <v>209.77</v>
      </c>
      <c r="F2485" s="153">
        <v>279.64499999999998</v>
      </c>
      <c r="G2485" s="153">
        <v>230.47399999999999</v>
      </c>
      <c r="H2485" s="153">
        <v>173.929</v>
      </c>
      <c r="I2485" s="153">
        <v>83.486000000000004</v>
      </c>
      <c r="J2485" s="153">
        <v>22</v>
      </c>
    </row>
    <row r="2486" spans="1:10" x14ac:dyDescent="0.25">
      <c r="A2486" s="152" t="s">
        <v>2386</v>
      </c>
      <c r="B2486" s="153">
        <v>89.479905760421204</v>
      </c>
      <c r="C2486" s="153">
        <v>222.08069818647201</v>
      </c>
      <c r="D2486" s="153">
        <v>83.358999999999995</v>
      </c>
      <c r="E2486" s="153">
        <v>262.36700000000002</v>
      </c>
      <c r="F2486" s="153">
        <v>265.79700000000003</v>
      </c>
      <c r="G2486" s="153">
        <v>200.71</v>
      </c>
      <c r="H2486" s="153">
        <v>146.49600000000001</v>
      </c>
      <c r="I2486" s="153">
        <v>66.597999999999999</v>
      </c>
      <c r="J2486" s="153">
        <v>17.053000000000001</v>
      </c>
    </row>
    <row r="2487" spans="1:10" x14ac:dyDescent="0.25">
      <c r="A2487" s="152" t="s">
        <v>2387</v>
      </c>
      <c r="B2487" s="153">
        <v>71.230668289551403</v>
      </c>
      <c r="C2487" s="153">
        <v>191.597094144312</v>
      </c>
      <c r="D2487" s="153">
        <v>77.073999999999998</v>
      </c>
      <c r="E2487" s="153">
        <v>302.08499999999998</v>
      </c>
      <c r="F2487" s="153">
        <v>283.14699999999999</v>
      </c>
      <c r="G2487" s="153">
        <v>179.559</v>
      </c>
      <c r="H2487" s="153">
        <v>124.30500000000001</v>
      </c>
      <c r="I2487" s="153">
        <v>58.188000000000002</v>
      </c>
      <c r="J2487" s="153">
        <v>16.202000000000002</v>
      </c>
    </row>
    <row r="2488" spans="1:10" x14ac:dyDescent="0.25">
      <c r="A2488" s="152" t="s">
        <v>2388</v>
      </c>
      <c r="B2488" s="153">
        <v>56.193169895849103</v>
      </c>
      <c r="C2488" s="153">
        <v>164.67132832013601</v>
      </c>
      <c r="D2488" s="153">
        <v>87.567999999999998</v>
      </c>
      <c r="E2488" s="153">
        <v>232.28899999999999</v>
      </c>
      <c r="F2488" s="153">
        <v>197.36699999999999</v>
      </c>
      <c r="G2488" s="153">
        <v>138.792</v>
      </c>
      <c r="H2488" s="153">
        <v>84.03</v>
      </c>
      <c r="I2488" s="153">
        <v>34.890999999999998</v>
      </c>
      <c r="J2488" s="153">
        <v>6.1630000000000003</v>
      </c>
    </row>
    <row r="2489" spans="1:10" x14ac:dyDescent="0.25">
      <c r="A2489" s="152" t="s">
        <v>2389</v>
      </c>
      <c r="B2489" s="153">
        <v>44.390344701925898</v>
      </c>
      <c r="C2489" s="153">
        <v>140.51920794851699</v>
      </c>
      <c r="D2489" s="153">
        <v>65.501999999999995</v>
      </c>
      <c r="E2489" s="153">
        <v>213.012</v>
      </c>
      <c r="F2489" s="153">
        <v>176.50700000000001</v>
      </c>
      <c r="G2489" s="153">
        <v>114.452</v>
      </c>
      <c r="H2489" s="153">
        <v>67.58</v>
      </c>
      <c r="I2489" s="153">
        <v>25.49</v>
      </c>
      <c r="J2489" s="153">
        <v>5.4370000000000003</v>
      </c>
    </row>
    <row r="2490" spans="1:10" x14ac:dyDescent="0.25">
      <c r="A2490" s="152" t="s">
        <v>2390</v>
      </c>
      <c r="B2490" s="153">
        <v>35.481767125225097</v>
      </c>
      <c r="C2490" s="153">
        <v>119.68498572432</v>
      </c>
      <c r="D2490" s="153">
        <v>44.002000000000002</v>
      </c>
      <c r="E2490" s="153">
        <v>177.99700000000001</v>
      </c>
      <c r="F2490" s="153">
        <v>175.00200000000001</v>
      </c>
      <c r="G2490" s="153">
        <v>118.997</v>
      </c>
      <c r="H2490" s="153">
        <v>66</v>
      </c>
      <c r="I2490" s="153">
        <v>20.998999999999999</v>
      </c>
      <c r="J2490" s="153">
        <v>2.0030000000000001</v>
      </c>
    </row>
    <row r="2491" spans="1:10" x14ac:dyDescent="0.25">
      <c r="A2491" s="152" t="s">
        <v>2391</v>
      </c>
      <c r="B2491" s="153">
        <v>28.988477487545399</v>
      </c>
      <c r="C2491" s="153">
        <v>102.69730784750099</v>
      </c>
      <c r="D2491" s="153">
        <v>35.274000000000001</v>
      </c>
      <c r="E2491" s="153">
        <v>146.06100000000001</v>
      </c>
      <c r="F2491" s="153">
        <v>184.935</v>
      </c>
      <c r="G2491" s="153">
        <v>138.52000000000001</v>
      </c>
      <c r="H2491" s="153">
        <v>63.165999999999997</v>
      </c>
      <c r="I2491" s="153">
        <v>17.637</v>
      </c>
      <c r="J2491" s="153">
        <v>1.7270000000000001</v>
      </c>
    </row>
    <row r="2492" spans="1:10" x14ac:dyDescent="0.25">
      <c r="A2492" s="152" t="s">
        <v>2392</v>
      </c>
      <c r="B2492" s="153">
        <v>24.121057530978501</v>
      </c>
      <c r="C2492" s="153">
        <v>89.361016173363794</v>
      </c>
      <c r="D2492" s="153">
        <v>16.332999999999998</v>
      </c>
      <c r="E2492" s="153">
        <v>110.473</v>
      </c>
      <c r="F2492" s="153">
        <v>156.65799999999999</v>
      </c>
      <c r="G2492" s="153">
        <v>131.02600000000001</v>
      </c>
      <c r="H2492" s="153">
        <v>78.95</v>
      </c>
      <c r="I2492" s="153">
        <v>20.228999999999999</v>
      </c>
      <c r="J2492" s="153">
        <v>1.571</v>
      </c>
    </row>
    <row r="2493" spans="1:10" x14ac:dyDescent="0.25">
      <c r="A2493" s="152" t="s">
        <v>2393</v>
      </c>
      <c r="B2493" s="153">
        <v>20.3864755992917</v>
      </c>
      <c r="C2493" s="153">
        <v>78.711099123565006</v>
      </c>
      <c r="D2493" s="153">
        <v>18.939</v>
      </c>
      <c r="E2493" s="153">
        <v>116.637</v>
      </c>
      <c r="F2493" s="153">
        <v>133.583</v>
      </c>
      <c r="G2493" s="153">
        <v>105.672</v>
      </c>
      <c r="H2493" s="153">
        <v>58.817999999999998</v>
      </c>
      <c r="I2493" s="153">
        <v>16.945</v>
      </c>
      <c r="J2493" s="153">
        <v>1.4059999999999999</v>
      </c>
    </row>
    <row r="2494" spans="1:10" x14ac:dyDescent="0.25">
      <c r="A2494" s="152" t="s">
        <v>2394</v>
      </c>
      <c r="B2494" s="153">
        <v>17.528864595437199</v>
      </c>
      <c r="C2494" s="153">
        <v>70.337545884394004</v>
      </c>
      <c r="D2494" s="153">
        <v>21.431000000000001</v>
      </c>
      <c r="E2494" s="153">
        <v>96.385999999999996</v>
      </c>
      <c r="F2494" s="153">
        <v>133.488</v>
      </c>
      <c r="G2494" s="153">
        <v>115.059</v>
      </c>
      <c r="H2494" s="153">
        <v>63.988</v>
      </c>
      <c r="I2494" s="153">
        <v>16.850999999999999</v>
      </c>
      <c r="J2494" s="153">
        <v>1.337</v>
      </c>
    </row>
    <row r="2495" spans="1:10" x14ac:dyDescent="0.25">
      <c r="A2495" s="152" t="s">
        <v>2395</v>
      </c>
      <c r="B2495" s="153">
        <v>15.238856889211901</v>
      </c>
      <c r="C2495" s="153">
        <v>63.276546046984599</v>
      </c>
      <c r="D2495" s="153">
        <v>19.218</v>
      </c>
      <c r="E2495" s="153">
        <v>96.938999999999993</v>
      </c>
      <c r="F2495" s="153">
        <v>120.842</v>
      </c>
      <c r="G2495" s="153">
        <v>96.858000000000004</v>
      </c>
      <c r="H2495" s="153">
        <v>65.058999999999997</v>
      </c>
      <c r="I2495" s="153">
        <v>26.571000000000002</v>
      </c>
      <c r="J2495" s="153">
        <v>1.2929999999999999</v>
      </c>
    </row>
    <row r="2496" spans="1:10" x14ac:dyDescent="0.25">
      <c r="A2496" s="152" t="s">
        <v>2396</v>
      </c>
      <c r="B2496" s="153">
        <v>13.2281922816644</v>
      </c>
      <c r="C2496" s="153">
        <v>57.220742850067602</v>
      </c>
      <c r="D2496" s="153">
        <v>19.07</v>
      </c>
      <c r="E2496" s="153">
        <v>80.506</v>
      </c>
      <c r="F2496" s="153">
        <v>109.51</v>
      </c>
      <c r="G2496" s="153">
        <v>89.334000000000003</v>
      </c>
      <c r="H2496" s="153">
        <v>70.227999999999994</v>
      </c>
      <c r="I2496" s="153">
        <v>38.372999999999998</v>
      </c>
      <c r="J2496" s="153">
        <v>1.159</v>
      </c>
    </row>
    <row r="2497" spans="1:10" x14ac:dyDescent="0.25">
      <c r="A2497" s="152" t="s">
        <v>2397</v>
      </c>
      <c r="B2497" s="153">
        <v>11.6542954422489</v>
      </c>
      <c r="C2497" s="153">
        <v>51.775245340906601</v>
      </c>
      <c r="D2497" s="153">
        <v>18.428000000000001</v>
      </c>
      <c r="E2497" s="153">
        <v>72.406000000000006</v>
      </c>
      <c r="F2497" s="153">
        <v>102.89</v>
      </c>
      <c r="G2497" s="153">
        <v>84.887</v>
      </c>
      <c r="H2497" s="153">
        <v>70.713999999999999</v>
      </c>
      <c r="I2497" s="153">
        <v>42.936999999999998</v>
      </c>
      <c r="J2497" s="153">
        <v>1.0780000000000001</v>
      </c>
    </row>
    <row r="2498" spans="1:10" x14ac:dyDescent="0.25">
      <c r="A2498" s="152" t="s">
        <v>2398</v>
      </c>
      <c r="B2498" s="153">
        <v>10.3092426378497</v>
      </c>
      <c r="C2498" s="153">
        <v>47.1486978028829</v>
      </c>
      <c r="D2498" s="153">
        <v>17.798999999999999</v>
      </c>
      <c r="E2498" s="153">
        <v>65.884</v>
      </c>
      <c r="F2498" s="153">
        <v>97.796999999999997</v>
      </c>
      <c r="G2498" s="153">
        <v>81.741</v>
      </c>
      <c r="H2498" s="153">
        <v>71.17</v>
      </c>
      <c r="I2498" s="153">
        <v>46.804000000000002</v>
      </c>
      <c r="J2498" s="153">
        <v>1.0049999999999999</v>
      </c>
    </row>
    <row r="2499" spans="1:10" x14ac:dyDescent="0.25">
      <c r="A2499" s="152" t="s">
        <v>2399</v>
      </c>
      <c r="B2499" s="153">
        <v>9.2101404251180305</v>
      </c>
      <c r="C2499" s="153">
        <v>42.886751609327</v>
      </c>
      <c r="D2499" s="153">
        <v>17.193999999999999</v>
      </c>
      <c r="E2499" s="153">
        <v>60.707000000000001</v>
      </c>
      <c r="F2499" s="153">
        <v>94.119</v>
      </c>
      <c r="G2499" s="153">
        <v>79.831999999999994</v>
      </c>
      <c r="H2499" s="153">
        <v>71.644000000000005</v>
      </c>
      <c r="I2499" s="153">
        <v>49.761000000000003</v>
      </c>
      <c r="J2499" s="153">
        <v>0.94299999999999995</v>
      </c>
    </row>
    <row r="2500" spans="1:10" x14ac:dyDescent="0.25">
      <c r="A2500" s="152" t="s">
        <v>2400</v>
      </c>
      <c r="B2500" s="153">
        <v>8.2966126899813908</v>
      </c>
      <c r="C2500" s="153">
        <v>39.058810647089302</v>
      </c>
      <c r="D2500" s="153">
        <v>16.617000000000001</v>
      </c>
      <c r="E2500" s="153">
        <v>56.655000000000001</v>
      </c>
      <c r="F2500" s="153">
        <v>91.71</v>
      </c>
      <c r="G2500" s="153">
        <v>79.075000000000003</v>
      </c>
      <c r="H2500" s="153">
        <v>72.14</v>
      </c>
      <c r="I2500" s="153">
        <v>51.610999999999997</v>
      </c>
      <c r="J2500" s="153">
        <v>0.89200000000000002</v>
      </c>
    </row>
    <row r="2501" spans="1:10" x14ac:dyDescent="0.25">
      <c r="A2501" s="152" t="s">
        <v>2401</v>
      </c>
      <c r="B2501" s="153">
        <v>7.4871137331429196</v>
      </c>
      <c r="C2501" s="153">
        <v>35.688475459577496</v>
      </c>
      <c r="D2501" s="153">
        <v>16.027999999999999</v>
      </c>
      <c r="E2501" s="153">
        <v>53.442</v>
      </c>
      <c r="F2501" s="153">
        <v>90.295000000000002</v>
      </c>
      <c r="G2501" s="153">
        <v>79.275999999999996</v>
      </c>
      <c r="H2501" s="153">
        <v>72.522000000000006</v>
      </c>
      <c r="I2501" s="153">
        <v>52.110999999999997</v>
      </c>
      <c r="J2501" s="153">
        <v>0.84599999999999997</v>
      </c>
    </row>
    <row r="2502" spans="1:10" x14ac:dyDescent="0.25">
      <c r="A2502" s="152" t="s">
        <v>2402</v>
      </c>
      <c r="B2502" s="153">
        <v>6.8137799662720804</v>
      </c>
      <c r="C2502" s="153">
        <v>32.769841956752401</v>
      </c>
      <c r="D2502" s="153">
        <v>15.462</v>
      </c>
      <c r="E2502" s="153">
        <v>51.06</v>
      </c>
      <c r="F2502" s="153">
        <v>90.016999999999996</v>
      </c>
      <c r="G2502" s="153">
        <v>80.593000000000004</v>
      </c>
      <c r="H2502" s="153">
        <v>72.944000000000003</v>
      </c>
      <c r="I2502" s="153">
        <v>51.32</v>
      </c>
      <c r="J2502" s="153">
        <v>0.80400000000000005</v>
      </c>
    </row>
    <row r="2503" spans="1:10" x14ac:dyDescent="0.25">
      <c r="A2503" s="152" t="s">
        <v>2403</v>
      </c>
      <c r="B2503" s="153">
        <v>33.663636945315702</v>
      </c>
      <c r="C2503" s="153">
        <v>139.66923424145301</v>
      </c>
      <c r="D2503" s="153">
        <v>55.658999999999999</v>
      </c>
      <c r="E2503" s="153">
        <v>236.87</v>
      </c>
      <c r="F2503" s="153">
        <v>226.53</v>
      </c>
      <c r="G2503" s="153">
        <v>130.88499999999999</v>
      </c>
      <c r="H2503" s="153">
        <v>65.778999999999996</v>
      </c>
      <c r="I2503" s="153">
        <v>20.372</v>
      </c>
      <c r="J2503" s="153">
        <v>1.5049999999999999</v>
      </c>
    </row>
    <row r="2504" spans="1:10" x14ac:dyDescent="0.25">
      <c r="A2504" s="152" t="s">
        <v>2404</v>
      </c>
      <c r="B2504" s="153">
        <v>29.9228345923079</v>
      </c>
      <c r="C2504" s="153">
        <v>121.54191652569099</v>
      </c>
      <c r="D2504" s="153">
        <v>61.423999999999999</v>
      </c>
      <c r="E2504" s="153">
        <v>261.40499999999997</v>
      </c>
      <c r="F2504" s="153">
        <v>249.99299999999999</v>
      </c>
      <c r="G2504" s="153">
        <v>144.44300000000001</v>
      </c>
      <c r="H2504" s="153">
        <v>72.591999999999999</v>
      </c>
      <c r="I2504" s="153">
        <v>22.481999999999999</v>
      </c>
      <c r="J2504" s="153">
        <v>1.661</v>
      </c>
    </row>
    <row r="2505" spans="1:10" x14ac:dyDescent="0.25">
      <c r="A2505" s="152" t="s">
        <v>2405</v>
      </c>
      <c r="B2505" s="153">
        <v>25.627973677677101</v>
      </c>
      <c r="C2505" s="153">
        <v>115.619925645455</v>
      </c>
      <c r="D2505" s="153">
        <v>60.698999999999998</v>
      </c>
      <c r="E2505" s="153">
        <v>258.32299999999998</v>
      </c>
      <c r="F2505" s="153">
        <v>247.04499999999999</v>
      </c>
      <c r="G2505" s="153">
        <v>142.739</v>
      </c>
      <c r="H2505" s="153">
        <v>71.736000000000004</v>
      </c>
      <c r="I2505" s="153">
        <v>22.216999999999999</v>
      </c>
      <c r="J2505" s="153">
        <v>1.641</v>
      </c>
    </row>
    <row r="2506" spans="1:10" x14ac:dyDescent="0.25">
      <c r="A2506" s="152" t="s">
        <v>2406</v>
      </c>
      <c r="B2506" s="153">
        <v>22.3136642113401</v>
      </c>
      <c r="C2506" s="153">
        <v>117.61553835668801</v>
      </c>
      <c r="D2506" s="153">
        <v>67.013000000000005</v>
      </c>
      <c r="E2506" s="153">
        <v>218.68899999999999</v>
      </c>
      <c r="F2506" s="153">
        <v>210.26599999999999</v>
      </c>
      <c r="G2506" s="153">
        <v>107.898</v>
      </c>
      <c r="H2506" s="153">
        <v>49.744</v>
      </c>
      <c r="I2506" s="153">
        <v>14.765000000000001</v>
      </c>
      <c r="J2506" s="153">
        <v>1.2250000000000001</v>
      </c>
    </row>
    <row r="2507" spans="1:10" x14ac:dyDescent="0.25">
      <c r="A2507" s="152" t="s">
        <v>2407</v>
      </c>
      <c r="B2507" s="153">
        <v>19.780684128117599</v>
      </c>
      <c r="C2507" s="153">
        <v>114.340584810526</v>
      </c>
      <c r="D2507" s="153">
        <v>65.007000000000005</v>
      </c>
      <c r="E2507" s="153">
        <v>190.21799999999999</v>
      </c>
      <c r="F2507" s="153">
        <v>182.99100000000001</v>
      </c>
      <c r="G2507" s="153">
        <v>86.307000000000002</v>
      </c>
      <c r="H2507" s="153">
        <v>34.11</v>
      </c>
      <c r="I2507" s="153">
        <v>9.2560000000000002</v>
      </c>
      <c r="J2507" s="153">
        <v>0.71099999999999997</v>
      </c>
    </row>
    <row r="2508" spans="1:10" x14ac:dyDescent="0.25">
      <c r="A2508" s="152" t="s">
        <v>2408</v>
      </c>
      <c r="B2508" s="153">
        <v>17.150041980094699</v>
      </c>
      <c r="C2508" s="153">
        <v>108.928653005204</v>
      </c>
      <c r="D2508" s="153">
        <v>43.969000000000001</v>
      </c>
      <c r="E2508" s="153">
        <v>139.34899999999999</v>
      </c>
      <c r="F2508" s="153">
        <v>153.21299999999999</v>
      </c>
      <c r="G2508" s="153">
        <v>71.120999999999995</v>
      </c>
      <c r="H2508" s="153">
        <v>22.254999999999999</v>
      </c>
      <c r="I2508" s="153">
        <v>5.3010000000000002</v>
      </c>
      <c r="J2508" s="153">
        <v>0.39200000000000002</v>
      </c>
    </row>
    <row r="2509" spans="1:10" x14ac:dyDescent="0.25">
      <c r="A2509" s="152" t="s">
        <v>2409</v>
      </c>
      <c r="B2509" s="153">
        <v>14.593328420799899</v>
      </c>
      <c r="C2509" s="153">
        <v>100.190386237631</v>
      </c>
      <c r="D2509" s="153">
        <v>32.838000000000001</v>
      </c>
      <c r="E2509" s="153">
        <v>111.399</v>
      </c>
      <c r="F2509" s="153">
        <v>147.114</v>
      </c>
      <c r="G2509" s="153">
        <v>76.671999999999997</v>
      </c>
      <c r="H2509" s="153">
        <v>22.027000000000001</v>
      </c>
      <c r="I2509" s="153">
        <v>4.1630000000000003</v>
      </c>
      <c r="J2509" s="153">
        <v>0.32700000000000001</v>
      </c>
    </row>
    <row r="2510" spans="1:10" x14ac:dyDescent="0.25">
      <c r="A2510" s="152" t="s">
        <v>2410</v>
      </c>
      <c r="B2510" s="153">
        <v>12.988194772221901</v>
      </c>
      <c r="C2510" s="153">
        <v>93.181860739446407</v>
      </c>
      <c r="D2510" s="153">
        <v>31.864000000000001</v>
      </c>
      <c r="E2510" s="153">
        <v>100.496</v>
      </c>
      <c r="F2510" s="153">
        <v>142.654</v>
      </c>
      <c r="G2510" s="153">
        <v>95.503</v>
      </c>
      <c r="H2510" s="153">
        <v>30.593</v>
      </c>
      <c r="I2510" s="153">
        <v>4.8049999999999997</v>
      </c>
      <c r="J2510" s="153">
        <v>0.30499999999999999</v>
      </c>
    </row>
    <row r="2511" spans="1:10" x14ac:dyDescent="0.25">
      <c r="A2511" s="152" t="s">
        <v>2411</v>
      </c>
      <c r="B2511" s="153">
        <v>9.3467162370712806</v>
      </c>
      <c r="C2511" s="153">
        <v>82.988389801053799</v>
      </c>
      <c r="D2511" s="153">
        <v>33.398000000000003</v>
      </c>
      <c r="E2511" s="153">
        <v>88.843000000000004</v>
      </c>
      <c r="F2511" s="153">
        <v>133.00200000000001</v>
      </c>
      <c r="G2511" s="153">
        <v>108.864</v>
      </c>
      <c r="H2511" s="153">
        <v>42.067</v>
      </c>
      <c r="I2511" s="153">
        <v>6.8659999999999997</v>
      </c>
      <c r="J2511" s="153">
        <v>0.36</v>
      </c>
    </row>
    <row r="2512" spans="1:10" x14ac:dyDescent="0.25">
      <c r="A2512" s="152" t="s">
        <v>2412</v>
      </c>
      <c r="B2512" s="153">
        <v>7.7645521574974996</v>
      </c>
      <c r="C2512" s="153">
        <v>75.097890923326304</v>
      </c>
      <c r="D2512" s="153">
        <v>29.861999999999998</v>
      </c>
      <c r="E2512" s="153">
        <v>77.537000000000006</v>
      </c>
      <c r="F2512" s="153">
        <v>114.163</v>
      </c>
      <c r="G2512" s="153">
        <v>109.715</v>
      </c>
      <c r="H2512" s="153">
        <v>49.585000000000001</v>
      </c>
      <c r="I2512" s="153">
        <v>9.2240000000000002</v>
      </c>
      <c r="J2512" s="153">
        <v>0.41399999999999998</v>
      </c>
    </row>
    <row r="2513" spans="1:10" x14ac:dyDescent="0.25">
      <c r="A2513" s="152" t="s">
        <v>2413</v>
      </c>
      <c r="B2513" s="153">
        <v>6.8373455231881497</v>
      </c>
      <c r="C2513" s="153">
        <v>64.5986304459759</v>
      </c>
      <c r="D2513" s="153">
        <v>26.721</v>
      </c>
      <c r="E2513" s="153">
        <v>70.099999999999994</v>
      </c>
      <c r="F2513" s="153">
        <v>107.093</v>
      </c>
      <c r="G2513" s="153">
        <v>114.565</v>
      </c>
      <c r="H2513" s="153">
        <v>58.98</v>
      </c>
      <c r="I2513" s="153">
        <v>11.749000000000001</v>
      </c>
      <c r="J2513" s="153">
        <v>0.59199999999999997</v>
      </c>
    </row>
    <row r="2514" spans="1:10" x14ac:dyDescent="0.25">
      <c r="A2514" s="152" t="s">
        <v>2414</v>
      </c>
      <c r="B2514" s="153">
        <v>6.2245747487771297</v>
      </c>
      <c r="C2514" s="153">
        <v>58.919900796540603</v>
      </c>
      <c r="D2514" s="153">
        <v>30.100999999999999</v>
      </c>
      <c r="E2514" s="153">
        <v>76.388999999999996</v>
      </c>
      <c r="F2514" s="153">
        <v>110.294</v>
      </c>
      <c r="G2514" s="153">
        <v>125.651</v>
      </c>
      <c r="H2514" s="153">
        <v>70.885000000000005</v>
      </c>
      <c r="I2514" s="153">
        <v>14.32</v>
      </c>
      <c r="J2514" s="153">
        <v>0.72</v>
      </c>
    </row>
    <row r="2515" spans="1:10" x14ac:dyDescent="0.25">
      <c r="A2515" s="152" t="s">
        <v>2415</v>
      </c>
      <c r="B2515" s="153">
        <v>5.2958048780357103</v>
      </c>
      <c r="C2515" s="153">
        <v>52.557248786761399</v>
      </c>
      <c r="D2515" s="153">
        <v>25.309000000000001</v>
      </c>
      <c r="E2515" s="153">
        <v>71.516999999999996</v>
      </c>
      <c r="F2515" s="153">
        <v>104.681</v>
      </c>
      <c r="G2515" s="153">
        <v>121.688</v>
      </c>
      <c r="H2515" s="153">
        <v>70.945999999999998</v>
      </c>
      <c r="I2515" s="153">
        <v>15.117000000000001</v>
      </c>
      <c r="J2515" s="153">
        <v>0.74199999999999999</v>
      </c>
    </row>
    <row r="2516" spans="1:10" x14ac:dyDescent="0.25">
      <c r="A2516" s="152" t="s">
        <v>2416</v>
      </c>
      <c r="B2516" s="153">
        <v>4.6202751402657496</v>
      </c>
      <c r="C2516" s="153">
        <v>49.1157280668155</v>
      </c>
      <c r="D2516" s="153">
        <v>21.881</v>
      </c>
      <c r="E2516" s="153">
        <v>66.838999999999999</v>
      </c>
      <c r="F2516" s="153">
        <v>94.866</v>
      </c>
      <c r="G2516" s="153">
        <v>118.78400000000001</v>
      </c>
      <c r="H2516" s="153">
        <v>76.691999999999993</v>
      </c>
      <c r="I2516" s="153">
        <v>17.367999999999999</v>
      </c>
      <c r="J2516" s="153">
        <v>0.83</v>
      </c>
    </row>
    <row r="2517" spans="1:10" x14ac:dyDescent="0.25">
      <c r="A2517" s="152" t="s">
        <v>2417</v>
      </c>
      <c r="B2517" s="153">
        <v>4.1347606698258801</v>
      </c>
      <c r="C2517" s="153">
        <v>45.524406756222803</v>
      </c>
      <c r="D2517" s="153">
        <v>20.113</v>
      </c>
      <c r="E2517" s="153">
        <v>63.960999999999999</v>
      </c>
      <c r="F2517" s="153">
        <v>90.275999999999996</v>
      </c>
      <c r="G2517" s="153">
        <v>116.416</v>
      </c>
      <c r="H2517" s="153">
        <v>77.941999999999993</v>
      </c>
      <c r="I2517" s="153">
        <v>18.035</v>
      </c>
      <c r="J2517" s="153">
        <v>0.85699999999999998</v>
      </c>
    </row>
    <row r="2518" spans="1:10" x14ac:dyDescent="0.25">
      <c r="A2518" s="152" t="s">
        <v>2418</v>
      </c>
      <c r="B2518" s="153">
        <v>3.7328430875035501</v>
      </c>
      <c r="C2518" s="153">
        <v>42.194688517135504</v>
      </c>
      <c r="D2518" s="153">
        <v>18.548999999999999</v>
      </c>
      <c r="E2518" s="153">
        <v>61.466000000000001</v>
      </c>
      <c r="F2518" s="153">
        <v>86.850999999999999</v>
      </c>
      <c r="G2518" s="153">
        <v>114.742</v>
      </c>
      <c r="H2518" s="153">
        <v>78.906000000000006</v>
      </c>
      <c r="I2518" s="153">
        <v>18.552</v>
      </c>
      <c r="J2518" s="153">
        <v>0.874</v>
      </c>
    </row>
    <row r="2519" spans="1:10" x14ac:dyDescent="0.25">
      <c r="A2519" s="152" t="s">
        <v>2419</v>
      </c>
      <c r="B2519" s="153">
        <v>3.4000065770911601</v>
      </c>
      <c r="C2519" s="153">
        <v>39.169973721792303</v>
      </c>
      <c r="D2519" s="153">
        <v>17.149999999999999</v>
      </c>
      <c r="E2519" s="153">
        <v>59.281999999999996</v>
      </c>
      <c r="F2519" s="153">
        <v>84.451999999999998</v>
      </c>
      <c r="G2519" s="153">
        <v>113.675</v>
      </c>
      <c r="H2519" s="153">
        <v>79.543000000000006</v>
      </c>
      <c r="I2519" s="153">
        <v>18.891999999999999</v>
      </c>
      <c r="J2519" s="153">
        <v>0.88600000000000001</v>
      </c>
    </row>
    <row r="2520" spans="1:10" x14ac:dyDescent="0.25">
      <c r="A2520" s="152" t="s">
        <v>2420</v>
      </c>
      <c r="B2520" s="153">
        <v>3.0987552328244399</v>
      </c>
      <c r="C2520" s="153">
        <v>36.260562903869101</v>
      </c>
      <c r="D2520" s="153">
        <v>15.904</v>
      </c>
      <c r="E2520" s="153">
        <v>57.387</v>
      </c>
      <c r="F2520" s="153">
        <v>82.991</v>
      </c>
      <c r="G2520" s="153">
        <v>113.193</v>
      </c>
      <c r="H2520" s="153">
        <v>79.852000000000004</v>
      </c>
      <c r="I2520" s="153">
        <v>19.047000000000001</v>
      </c>
      <c r="J2520" s="153">
        <v>0.88600000000000001</v>
      </c>
    </row>
    <row r="2521" spans="1:10" x14ac:dyDescent="0.25">
      <c r="A2521" s="152" t="s">
        <v>2421</v>
      </c>
      <c r="B2521" s="153">
        <v>2.8317213887794099</v>
      </c>
      <c r="C2521" s="153">
        <v>33.509549897953598</v>
      </c>
      <c r="D2521" s="153">
        <v>14.798</v>
      </c>
      <c r="E2521" s="153">
        <v>55.795000000000002</v>
      </c>
      <c r="F2521" s="153">
        <v>82.494</v>
      </c>
      <c r="G2521" s="153">
        <v>113.378</v>
      </c>
      <c r="H2521" s="153">
        <v>79.903999999999996</v>
      </c>
      <c r="I2521" s="153">
        <v>19.027999999999999</v>
      </c>
      <c r="J2521" s="153">
        <v>0.88300000000000001</v>
      </c>
    </row>
    <row r="2522" spans="1:10" x14ac:dyDescent="0.25">
      <c r="A2522" s="152" t="s">
        <v>2422</v>
      </c>
      <c r="B2522" s="153">
        <v>2.5886892234535699</v>
      </c>
      <c r="C2522" s="153">
        <v>30.872423613409602</v>
      </c>
      <c r="D2522" s="153">
        <v>13.781000000000001</v>
      </c>
      <c r="E2522" s="153">
        <v>54.356000000000002</v>
      </c>
      <c r="F2522" s="153">
        <v>82.736999999999995</v>
      </c>
      <c r="G2522" s="153">
        <v>113.961</v>
      </c>
      <c r="H2522" s="153">
        <v>79.504999999999995</v>
      </c>
      <c r="I2522" s="153">
        <v>18.794</v>
      </c>
      <c r="J2522" s="153">
        <v>0.86599999999999999</v>
      </c>
    </row>
    <row r="2523" spans="1:10" x14ac:dyDescent="0.25">
      <c r="A2523" s="152" t="s">
        <v>2423</v>
      </c>
      <c r="B2523" s="153">
        <v>253.724600467496</v>
      </c>
      <c r="C2523" s="153">
        <v>418.01122046970102</v>
      </c>
      <c r="D2523" s="153">
        <v>165.005</v>
      </c>
      <c r="E2523" s="153">
        <v>341.92</v>
      </c>
      <c r="F2523" s="153">
        <v>344.62700000000001</v>
      </c>
      <c r="G2523" s="153">
        <v>264.11200000000002</v>
      </c>
      <c r="H2523" s="153">
        <v>204.11799999999999</v>
      </c>
      <c r="I2523" s="153">
        <v>92.308999999999997</v>
      </c>
      <c r="J2523" s="153">
        <v>27.908999999999999</v>
      </c>
    </row>
    <row r="2524" spans="1:10" x14ac:dyDescent="0.25">
      <c r="A2524" s="152" t="s">
        <v>2424</v>
      </c>
      <c r="B2524" s="153">
        <v>225.26812331031701</v>
      </c>
      <c r="C2524" s="153">
        <v>385.15424850555098</v>
      </c>
      <c r="D2524" s="153">
        <v>171.90600000000001</v>
      </c>
      <c r="E2524" s="153">
        <v>356.202</v>
      </c>
      <c r="F2524" s="153">
        <v>358.90199999999999</v>
      </c>
      <c r="G2524" s="153">
        <v>275.10899999999998</v>
      </c>
      <c r="H2524" s="153">
        <v>212.602</v>
      </c>
      <c r="I2524" s="153">
        <v>96.197999999999993</v>
      </c>
      <c r="J2524" s="153">
        <v>29.100999999999999</v>
      </c>
    </row>
    <row r="2525" spans="1:10" x14ac:dyDescent="0.25">
      <c r="A2525" s="152" t="s">
        <v>2425</v>
      </c>
      <c r="B2525" s="153">
        <v>198.71483083423601</v>
      </c>
      <c r="C2525" s="153">
        <v>348.92520008208498</v>
      </c>
      <c r="D2525" s="153">
        <v>162.69200000000001</v>
      </c>
      <c r="E2525" s="153">
        <v>337.17</v>
      </c>
      <c r="F2525" s="153">
        <v>339.78199999999998</v>
      </c>
      <c r="G2525" s="153">
        <v>260.48099999999999</v>
      </c>
      <c r="H2525" s="153">
        <v>201.285</v>
      </c>
      <c r="I2525" s="153">
        <v>91.087000000000003</v>
      </c>
      <c r="J2525" s="153">
        <v>27.503</v>
      </c>
    </row>
    <row r="2526" spans="1:10" x14ac:dyDescent="0.25">
      <c r="A2526" s="152" t="s">
        <v>2426</v>
      </c>
      <c r="B2526" s="153">
        <v>173.88323368580001</v>
      </c>
      <c r="C2526" s="153">
        <v>310.72810672469399</v>
      </c>
      <c r="D2526" s="153">
        <v>160.20099999999999</v>
      </c>
      <c r="E2526" s="153">
        <v>336.30500000000001</v>
      </c>
      <c r="F2526" s="153">
        <v>336.20800000000003</v>
      </c>
      <c r="G2526" s="153">
        <v>254.09800000000001</v>
      </c>
      <c r="H2526" s="153">
        <v>192.89500000000001</v>
      </c>
      <c r="I2526" s="153">
        <v>85.305999999999997</v>
      </c>
      <c r="J2526" s="153">
        <v>25.007000000000001</v>
      </c>
    </row>
    <row r="2527" spans="1:10" x14ac:dyDescent="0.25">
      <c r="A2527" s="152" t="s">
        <v>2427</v>
      </c>
      <c r="B2527" s="153">
        <v>150.95232857489299</v>
      </c>
      <c r="C2527" s="153">
        <v>273.76380364428201</v>
      </c>
      <c r="D2527" s="153">
        <v>157.90700000000001</v>
      </c>
      <c r="E2527" s="153">
        <v>339.22899999999998</v>
      </c>
      <c r="F2527" s="153">
        <v>334.12200000000001</v>
      </c>
      <c r="G2527" s="153">
        <v>246.523</v>
      </c>
      <c r="H2527" s="153">
        <v>181.62</v>
      </c>
      <c r="I2527" s="153">
        <v>77.304000000000002</v>
      </c>
      <c r="J2527" s="153">
        <v>21.295000000000002</v>
      </c>
    </row>
    <row r="2528" spans="1:10" x14ac:dyDescent="0.25">
      <c r="A2528" s="152" t="s">
        <v>2428</v>
      </c>
      <c r="B2528" s="153">
        <v>137.73454529613301</v>
      </c>
      <c r="C2528" s="153">
        <v>234.954744525547</v>
      </c>
      <c r="D2528" s="153">
        <v>148.99600000000001</v>
      </c>
      <c r="E2528" s="153">
        <v>327.40600000000001</v>
      </c>
      <c r="F2528" s="153">
        <v>317.29700000000003</v>
      </c>
      <c r="G2528" s="153">
        <v>228.6</v>
      </c>
      <c r="H2528" s="153">
        <v>163.398</v>
      </c>
      <c r="I2528" s="153">
        <v>66.802000000000007</v>
      </c>
      <c r="J2528" s="153">
        <v>17.501000000000001</v>
      </c>
    </row>
    <row r="2529" spans="1:10" x14ac:dyDescent="0.25">
      <c r="A2529" s="152" t="s">
        <v>2429</v>
      </c>
      <c r="B2529" s="153">
        <v>117.432659490744</v>
      </c>
      <c r="C2529" s="153">
        <v>211.73031202721</v>
      </c>
      <c r="D2529" s="153">
        <v>153.982</v>
      </c>
      <c r="E2529" s="153">
        <v>301.17700000000002</v>
      </c>
      <c r="F2529" s="153">
        <v>281.27800000000002</v>
      </c>
      <c r="G2529" s="153">
        <v>206.97800000000001</v>
      </c>
      <c r="H2529" s="153">
        <v>146.58799999999999</v>
      </c>
      <c r="I2529" s="153">
        <v>64.296999999999997</v>
      </c>
      <c r="J2529" s="153">
        <v>15.7</v>
      </c>
    </row>
    <row r="2530" spans="1:10" x14ac:dyDescent="0.25">
      <c r="A2530" s="152" t="s">
        <v>2430</v>
      </c>
      <c r="B2530" s="153">
        <v>90.132171755411093</v>
      </c>
      <c r="C2530" s="153">
        <v>185.276832663161</v>
      </c>
      <c r="D2530" s="153">
        <v>160.084</v>
      </c>
      <c r="E2530" s="153">
        <v>272.87299999999999</v>
      </c>
      <c r="F2530" s="153">
        <v>224.977</v>
      </c>
      <c r="G2530" s="153">
        <v>167.28299999999999</v>
      </c>
      <c r="H2530" s="153">
        <v>112.489</v>
      </c>
      <c r="I2530" s="153">
        <v>48.795000000000002</v>
      </c>
      <c r="J2530" s="153">
        <v>13.499000000000001</v>
      </c>
    </row>
    <row r="2531" spans="1:10" x14ac:dyDescent="0.25">
      <c r="A2531" s="152" t="s">
        <v>2431</v>
      </c>
      <c r="B2531" s="153">
        <v>61.864050068053203</v>
      </c>
      <c r="C2531" s="153">
        <v>176.141877552762</v>
      </c>
      <c r="D2531" s="153">
        <v>146.16</v>
      </c>
      <c r="E2531" s="153">
        <v>214.57</v>
      </c>
      <c r="F2531" s="153">
        <v>183.96</v>
      </c>
      <c r="G2531" s="153">
        <v>144.00899999999999</v>
      </c>
      <c r="H2531" s="153">
        <v>93.710999999999999</v>
      </c>
      <c r="I2531" s="153">
        <v>45.36</v>
      </c>
      <c r="J2531" s="153">
        <v>12.23</v>
      </c>
    </row>
    <row r="2532" spans="1:10" x14ac:dyDescent="0.25">
      <c r="A2532" s="152" t="s">
        <v>2432</v>
      </c>
      <c r="B2532" s="153">
        <v>43.853181064667297</v>
      </c>
      <c r="C2532" s="153">
        <v>162.45415487792101</v>
      </c>
      <c r="D2532" s="153">
        <v>125.23399999999999</v>
      </c>
      <c r="E2532" s="153">
        <v>187.37899999999999</v>
      </c>
      <c r="F2532" s="153">
        <v>152.61799999999999</v>
      </c>
      <c r="G2532" s="153">
        <v>113.708</v>
      </c>
      <c r="H2532" s="153">
        <v>67.435000000000002</v>
      </c>
      <c r="I2532" s="153">
        <v>27.39</v>
      </c>
      <c r="J2532" s="153">
        <v>6.2359999999999998</v>
      </c>
    </row>
    <row r="2533" spans="1:10" x14ac:dyDescent="0.25">
      <c r="A2533" s="152" t="s">
        <v>2433</v>
      </c>
      <c r="B2533" s="153">
        <v>32.198956126632297</v>
      </c>
      <c r="C2533" s="153">
        <v>141.11388265005101</v>
      </c>
      <c r="D2533" s="153">
        <v>113.191</v>
      </c>
      <c r="E2533" s="153">
        <v>150.636</v>
      </c>
      <c r="F2533" s="153">
        <v>132.059</v>
      </c>
      <c r="G2533" s="153">
        <v>93.378</v>
      </c>
      <c r="H2533" s="153">
        <v>53.47</v>
      </c>
      <c r="I2533" s="153">
        <v>20.29</v>
      </c>
      <c r="J2533" s="153">
        <v>5.8760000000000003</v>
      </c>
    </row>
    <row r="2534" spans="1:10" x14ac:dyDescent="0.25">
      <c r="A2534" s="152" t="s">
        <v>2434</v>
      </c>
      <c r="B2534" s="153">
        <v>28.739504532243799</v>
      </c>
      <c r="C2534" s="153">
        <v>121.43565408364501</v>
      </c>
      <c r="D2534" s="153">
        <v>104.70399999999999</v>
      </c>
      <c r="E2534" s="153">
        <v>135.27000000000001</v>
      </c>
      <c r="F2534" s="153">
        <v>117.711</v>
      </c>
      <c r="G2534" s="153">
        <v>83.055999999999997</v>
      </c>
      <c r="H2534" s="153">
        <v>47.658000000000001</v>
      </c>
      <c r="I2534" s="153">
        <v>18.207999999999998</v>
      </c>
      <c r="J2534" s="153">
        <v>5.2930000000000001</v>
      </c>
    </row>
    <row r="2535" spans="1:10" x14ac:dyDescent="0.25">
      <c r="A2535" s="152" t="s">
        <v>2435</v>
      </c>
      <c r="B2535" s="153">
        <v>23.5201645297347</v>
      </c>
      <c r="C2535" s="153">
        <v>109.702713980304</v>
      </c>
      <c r="D2535" s="153">
        <v>92.784000000000006</v>
      </c>
      <c r="E2535" s="153">
        <v>122.523</v>
      </c>
      <c r="F2535" s="153">
        <v>108.67400000000001</v>
      </c>
      <c r="G2535" s="153">
        <v>76.143000000000001</v>
      </c>
      <c r="H2535" s="153">
        <v>42.781999999999996</v>
      </c>
      <c r="I2535" s="153">
        <v>16.117000000000001</v>
      </c>
      <c r="J2535" s="153">
        <v>4.6369999999999996</v>
      </c>
    </row>
    <row r="2536" spans="1:10" x14ac:dyDescent="0.25">
      <c r="A2536" s="152" t="s">
        <v>2436</v>
      </c>
      <c r="B2536" s="153">
        <v>19.343085027210702</v>
      </c>
      <c r="C2536" s="153">
        <v>100.889776689298</v>
      </c>
      <c r="D2536" s="153">
        <v>84.903000000000006</v>
      </c>
      <c r="E2536" s="153">
        <v>113.43600000000001</v>
      </c>
      <c r="F2536" s="153">
        <v>103.053</v>
      </c>
      <c r="G2536" s="153">
        <v>72.176000000000002</v>
      </c>
      <c r="H2536" s="153">
        <v>39.738999999999997</v>
      </c>
      <c r="I2536" s="153">
        <v>14.723000000000001</v>
      </c>
      <c r="J2536" s="153">
        <v>4.1100000000000003</v>
      </c>
    </row>
    <row r="2537" spans="1:10" x14ac:dyDescent="0.25">
      <c r="A2537" s="152" t="s">
        <v>2437</v>
      </c>
      <c r="B2537" s="153">
        <v>15.718606294033201</v>
      </c>
      <c r="C2537" s="153">
        <v>92.284153903967194</v>
      </c>
      <c r="D2537" s="153">
        <v>77.658000000000001</v>
      </c>
      <c r="E2537" s="153">
        <v>105.858</v>
      </c>
      <c r="F2537" s="153">
        <v>98.254999999999995</v>
      </c>
      <c r="G2537" s="153">
        <v>69.278000000000006</v>
      </c>
      <c r="H2537" s="153">
        <v>37.694000000000003</v>
      </c>
      <c r="I2537" s="153">
        <v>13.728999999999999</v>
      </c>
      <c r="J2537" s="153">
        <v>3.7080000000000002</v>
      </c>
    </row>
    <row r="2538" spans="1:10" x14ac:dyDescent="0.25">
      <c r="A2538" s="152" t="s">
        <v>2438</v>
      </c>
      <c r="B2538" s="153">
        <v>13.495784785533999</v>
      </c>
      <c r="C2538" s="153">
        <v>85.030188067658798</v>
      </c>
      <c r="D2538" s="153">
        <v>70.864000000000004</v>
      </c>
      <c r="E2538" s="153">
        <v>99.531999999999996</v>
      </c>
      <c r="F2538" s="153">
        <v>94.983999999999995</v>
      </c>
      <c r="G2538" s="153">
        <v>67.724000000000004</v>
      </c>
      <c r="H2538" s="153">
        <v>36.384</v>
      </c>
      <c r="I2538" s="153">
        <v>12.962999999999999</v>
      </c>
      <c r="J2538" s="153">
        <v>3.3490000000000002</v>
      </c>
    </row>
    <row r="2539" spans="1:10" x14ac:dyDescent="0.25">
      <c r="A2539" s="152" t="s">
        <v>2439</v>
      </c>
      <c r="B2539" s="153">
        <v>11.6131788492354</v>
      </c>
      <c r="C2539" s="153">
        <v>78.479768458677796</v>
      </c>
      <c r="D2539" s="153">
        <v>64.5</v>
      </c>
      <c r="E2539" s="153">
        <v>94.305000000000007</v>
      </c>
      <c r="F2539" s="153">
        <v>93.114999999999995</v>
      </c>
      <c r="G2539" s="153">
        <v>67.438999999999993</v>
      </c>
      <c r="H2539" s="153">
        <v>35.744</v>
      </c>
      <c r="I2539" s="153">
        <v>12.394</v>
      </c>
      <c r="J2539" s="153">
        <v>3.0230000000000001</v>
      </c>
    </row>
    <row r="2540" spans="1:10" x14ac:dyDescent="0.25">
      <c r="A2540" s="152" t="s">
        <v>2440</v>
      </c>
      <c r="B2540" s="153">
        <v>10.208695647950099</v>
      </c>
      <c r="C2540" s="153">
        <v>72.651578467921794</v>
      </c>
      <c r="D2540" s="153">
        <v>58.412999999999997</v>
      </c>
      <c r="E2540" s="153">
        <v>89.834000000000003</v>
      </c>
      <c r="F2540" s="153">
        <v>92.373000000000005</v>
      </c>
      <c r="G2540" s="153">
        <v>68.245000000000005</v>
      </c>
      <c r="H2540" s="153">
        <v>35.658999999999999</v>
      </c>
      <c r="I2540" s="153">
        <v>11.973000000000001</v>
      </c>
      <c r="J2540" s="153">
        <v>2.7229999999999999</v>
      </c>
    </row>
    <row r="2541" spans="1:10" x14ac:dyDescent="0.25">
      <c r="A2541" s="152" t="s">
        <v>2441</v>
      </c>
      <c r="B2541" s="153">
        <v>9.1809342736410802</v>
      </c>
      <c r="C2541" s="153">
        <v>67.272378606274998</v>
      </c>
      <c r="D2541" s="153">
        <v>52.595999999999997</v>
      </c>
      <c r="E2541" s="153">
        <v>86.027000000000001</v>
      </c>
      <c r="F2541" s="153">
        <v>92.706999999999994</v>
      </c>
      <c r="G2541" s="153">
        <v>70.164000000000001</v>
      </c>
      <c r="H2541" s="153">
        <v>36.125999999999998</v>
      </c>
      <c r="I2541" s="153">
        <v>11.651999999999999</v>
      </c>
      <c r="J2541" s="153">
        <v>2.448</v>
      </c>
    </row>
    <row r="2542" spans="1:10" x14ac:dyDescent="0.25">
      <c r="A2542" s="152" t="s">
        <v>2442</v>
      </c>
      <c r="B2542" s="153">
        <v>8.3130207118510295</v>
      </c>
      <c r="C2542" s="153">
        <v>62.2799150590265</v>
      </c>
      <c r="D2542" s="153">
        <v>46.920999999999999</v>
      </c>
      <c r="E2542" s="153">
        <v>82.555999999999997</v>
      </c>
      <c r="F2542" s="153">
        <v>93.847999999999999</v>
      </c>
      <c r="G2542" s="153">
        <v>73.054000000000002</v>
      </c>
      <c r="H2542" s="153">
        <v>37.040999999999997</v>
      </c>
      <c r="I2542" s="153">
        <v>11.414</v>
      </c>
      <c r="J2542" s="153">
        <v>2.1859999999999999</v>
      </c>
    </row>
    <row r="2543" spans="1:10" x14ac:dyDescent="0.25">
      <c r="A2543" s="152" t="s">
        <v>2443</v>
      </c>
      <c r="B2543" s="153">
        <v>325.25567447957201</v>
      </c>
      <c r="C2543" s="153">
        <v>497.55124740695902</v>
      </c>
      <c r="D2543" s="153">
        <v>196.73500000000001</v>
      </c>
      <c r="E2543" s="153">
        <v>343.84199999999998</v>
      </c>
      <c r="F2543" s="153">
        <v>306.87599999999998</v>
      </c>
      <c r="G2543" s="153">
        <v>263.70999999999998</v>
      </c>
      <c r="H2543" s="153">
        <v>196.21100000000001</v>
      </c>
      <c r="I2543" s="153">
        <v>103.49</v>
      </c>
      <c r="J2543" s="153">
        <v>44.475999999999999</v>
      </c>
    </row>
    <row r="2544" spans="1:10" x14ac:dyDescent="0.25">
      <c r="A2544" s="152" t="s">
        <v>2444</v>
      </c>
      <c r="B2544" s="153">
        <v>325.25553436352698</v>
      </c>
      <c r="C2544" s="153">
        <v>489.08910208125099</v>
      </c>
      <c r="D2544" s="153">
        <v>201.47300000000001</v>
      </c>
      <c r="E2544" s="153">
        <v>339.18700000000001</v>
      </c>
      <c r="F2544" s="153">
        <v>308.49099999999999</v>
      </c>
      <c r="G2544" s="153">
        <v>267.09800000000001</v>
      </c>
      <c r="H2544" s="153">
        <v>200.87</v>
      </c>
      <c r="I2544" s="153">
        <v>108.09099999999999</v>
      </c>
      <c r="J2544" s="153">
        <v>44.23</v>
      </c>
    </row>
    <row r="2545" spans="1:10" x14ac:dyDescent="0.25">
      <c r="A2545" s="152" t="s">
        <v>2445</v>
      </c>
      <c r="B2545" s="153">
        <v>323.82088276469301</v>
      </c>
      <c r="C2545" s="153">
        <v>478.45150106990599</v>
      </c>
      <c r="D2545" s="153">
        <v>206.80099999999999</v>
      </c>
      <c r="E2545" s="153">
        <v>335.54899999999998</v>
      </c>
      <c r="F2545" s="153">
        <v>310.85500000000002</v>
      </c>
      <c r="G2545" s="153">
        <v>271.12299999999999</v>
      </c>
      <c r="H2545" s="153">
        <v>206.05600000000001</v>
      </c>
      <c r="I2545" s="153">
        <v>113.08499999999999</v>
      </c>
      <c r="J2545" s="153">
        <v>44.091000000000001</v>
      </c>
    </row>
    <row r="2546" spans="1:10" x14ac:dyDescent="0.25">
      <c r="A2546" s="152" t="s">
        <v>2446</v>
      </c>
      <c r="B2546" s="153">
        <v>324.41284672849099</v>
      </c>
      <c r="C2546" s="153">
        <v>469.58886969691298</v>
      </c>
      <c r="D2546" s="153">
        <v>206.089</v>
      </c>
      <c r="E2546" s="153">
        <v>322.98500000000001</v>
      </c>
      <c r="F2546" s="153">
        <v>304.488</v>
      </c>
      <c r="G2546" s="153">
        <v>267.303</v>
      </c>
      <c r="H2546" s="153">
        <v>205.13800000000001</v>
      </c>
      <c r="I2546" s="153">
        <v>114.657</v>
      </c>
      <c r="J2546" s="153">
        <v>42.76</v>
      </c>
    </row>
    <row r="2547" spans="1:10" x14ac:dyDescent="0.25">
      <c r="A2547" s="152" t="s">
        <v>2447</v>
      </c>
      <c r="B2547" s="153">
        <v>325.26172368438802</v>
      </c>
      <c r="C2547" s="153">
        <v>448.90142630190098</v>
      </c>
      <c r="D2547" s="153">
        <v>214.08099999999999</v>
      </c>
      <c r="E2547" s="153">
        <v>325.661</v>
      </c>
      <c r="F2547" s="153">
        <v>311.84500000000003</v>
      </c>
      <c r="G2547" s="153">
        <v>275.012</v>
      </c>
      <c r="H2547" s="153">
        <v>212.72800000000001</v>
      </c>
      <c r="I2547" s="153">
        <v>120.616</v>
      </c>
      <c r="J2547" s="153">
        <v>43.417000000000002</v>
      </c>
    </row>
    <row r="2548" spans="1:10" x14ac:dyDescent="0.25">
      <c r="A2548" s="152" t="s">
        <v>2448</v>
      </c>
      <c r="B2548" s="153">
        <v>323.3717756767</v>
      </c>
      <c r="C2548" s="153">
        <v>414.12393960308401</v>
      </c>
      <c r="D2548" s="153">
        <v>219.14</v>
      </c>
      <c r="E2548" s="153">
        <v>326.06299999999999</v>
      </c>
      <c r="F2548" s="153">
        <v>316.29700000000003</v>
      </c>
      <c r="G2548" s="153">
        <v>279.38400000000001</v>
      </c>
      <c r="H2548" s="153">
        <v>217.18700000000001</v>
      </c>
      <c r="I2548" s="153">
        <v>124.12</v>
      </c>
      <c r="J2548" s="153">
        <v>43.749000000000002</v>
      </c>
    </row>
    <row r="2549" spans="1:10" x14ac:dyDescent="0.25">
      <c r="A2549" s="152" t="s">
        <v>2449</v>
      </c>
      <c r="B2549" s="153">
        <v>313.46240960213697</v>
      </c>
      <c r="C2549" s="153">
        <v>365.93847128484498</v>
      </c>
      <c r="D2549" s="153">
        <v>219.00200000000001</v>
      </c>
      <c r="E2549" s="153">
        <v>321.892</v>
      </c>
      <c r="F2549" s="153">
        <v>315.27300000000002</v>
      </c>
      <c r="G2549" s="153">
        <v>278.20400000000001</v>
      </c>
      <c r="H2549" s="153">
        <v>216.52799999999999</v>
      </c>
      <c r="I2549" s="153">
        <v>123.61</v>
      </c>
      <c r="J2549" s="153">
        <v>43.491</v>
      </c>
    </row>
    <row r="2550" spans="1:10" x14ac:dyDescent="0.25">
      <c r="A2550" s="152" t="s">
        <v>2450</v>
      </c>
      <c r="B2550" s="153">
        <v>319.45109758474001</v>
      </c>
      <c r="C2550" s="153">
        <v>309.503898492156</v>
      </c>
      <c r="D2550" s="153">
        <v>221.88</v>
      </c>
      <c r="E2550" s="153">
        <v>325.28300000000002</v>
      </c>
      <c r="F2550" s="153">
        <v>320.67099999999999</v>
      </c>
      <c r="G2550" s="153">
        <v>282.44</v>
      </c>
      <c r="H2550" s="153">
        <v>219.38800000000001</v>
      </c>
      <c r="I2550" s="153">
        <v>123.78100000000001</v>
      </c>
      <c r="J2550" s="153">
        <v>44.396999999999998</v>
      </c>
    </row>
    <row r="2551" spans="1:10" x14ac:dyDescent="0.25">
      <c r="A2551" s="152" t="s">
        <v>2451</v>
      </c>
      <c r="B2551" s="153">
        <v>293.19421903178102</v>
      </c>
      <c r="C2551" s="153">
        <v>282.731798618938</v>
      </c>
      <c r="D2551" s="153">
        <v>222.435</v>
      </c>
      <c r="E2551" s="153">
        <v>327.60199999999998</v>
      </c>
      <c r="F2551" s="153">
        <v>324.10399999999998</v>
      </c>
      <c r="G2551" s="153">
        <v>285.31799999999998</v>
      </c>
      <c r="H2551" s="153">
        <v>220.88800000000001</v>
      </c>
      <c r="I2551" s="153">
        <v>121.943</v>
      </c>
      <c r="J2551" s="153">
        <v>45.41</v>
      </c>
    </row>
    <row r="2552" spans="1:10" x14ac:dyDescent="0.25">
      <c r="A2552" s="152" t="s">
        <v>2452</v>
      </c>
      <c r="B2552" s="153">
        <v>242.02119248339201</v>
      </c>
      <c r="C2552" s="153">
        <v>280.87419948458302</v>
      </c>
      <c r="D2552" s="153">
        <v>220.904</v>
      </c>
      <c r="E2552" s="153">
        <v>329.18799999999999</v>
      </c>
      <c r="F2552" s="153">
        <v>325.74700000000001</v>
      </c>
      <c r="G2552" s="153">
        <v>287.02999999999997</v>
      </c>
      <c r="H2552" s="153">
        <v>221.416</v>
      </c>
      <c r="I2552" s="153">
        <v>118.524</v>
      </c>
      <c r="J2552" s="153">
        <v>46.511000000000003</v>
      </c>
    </row>
    <row r="2553" spans="1:10" x14ac:dyDescent="0.25">
      <c r="A2553" s="152" t="s">
        <v>2453</v>
      </c>
      <c r="B2553" s="153">
        <v>191.10696189768001</v>
      </c>
      <c r="C2553" s="153">
        <v>276.65270046977901</v>
      </c>
      <c r="D2553" s="153">
        <v>217.54599999999999</v>
      </c>
      <c r="E2553" s="153">
        <v>330.56599999999997</v>
      </c>
      <c r="F2553" s="153">
        <v>326.13400000000001</v>
      </c>
      <c r="G2553" s="153">
        <v>287.56</v>
      </c>
      <c r="H2553" s="153">
        <v>221.16</v>
      </c>
      <c r="I2553" s="153">
        <v>113.66800000000001</v>
      </c>
      <c r="J2553" s="153">
        <v>47.545999999999999</v>
      </c>
    </row>
    <row r="2554" spans="1:10" x14ac:dyDescent="0.25">
      <c r="A2554" s="152" t="s">
        <v>2454</v>
      </c>
      <c r="B2554" s="153">
        <v>148.99146859386801</v>
      </c>
      <c r="C2554" s="153">
        <v>262.12974208510599</v>
      </c>
      <c r="D2554" s="153">
        <v>213.191</v>
      </c>
      <c r="E2554" s="153">
        <v>332.24200000000002</v>
      </c>
      <c r="F2554" s="153">
        <v>325.91500000000002</v>
      </c>
      <c r="G2554" s="153">
        <v>287.49099999999999</v>
      </c>
      <c r="H2554" s="153">
        <v>220.56299999999999</v>
      </c>
      <c r="I2554" s="153">
        <v>107.88500000000001</v>
      </c>
      <c r="J2554" s="153">
        <v>48.453000000000003</v>
      </c>
    </row>
    <row r="2555" spans="1:10" x14ac:dyDescent="0.25">
      <c r="A2555" s="152" t="s">
        <v>2455</v>
      </c>
      <c r="B2555" s="153">
        <v>104.166482633755</v>
      </c>
      <c r="C2555" s="153">
        <v>211.22661739429299</v>
      </c>
      <c r="D2555" s="153">
        <v>208.48599999999999</v>
      </c>
      <c r="E2555" s="153">
        <v>334.16399999999999</v>
      </c>
      <c r="F2555" s="153">
        <v>325.584</v>
      </c>
      <c r="G2555" s="153">
        <v>287.26400000000001</v>
      </c>
      <c r="H2555" s="153">
        <v>219.93700000000001</v>
      </c>
      <c r="I2555" s="153">
        <v>101.937</v>
      </c>
      <c r="J2555" s="153">
        <v>49.328000000000003</v>
      </c>
    </row>
    <row r="2556" spans="1:10" x14ac:dyDescent="0.25">
      <c r="A2556" s="152" t="s">
        <v>2456</v>
      </c>
      <c r="B2556" s="153">
        <v>87.565512090998894</v>
      </c>
      <c r="C2556" s="153">
        <v>191.220816746042</v>
      </c>
      <c r="D2556" s="153">
        <v>196.28100000000001</v>
      </c>
      <c r="E2556" s="153">
        <v>332.428</v>
      </c>
      <c r="F2556" s="153">
        <v>321.70600000000002</v>
      </c>
      <c r="G2556" s="153">
        <v>284.46600000000001</v>
      </c>
      <c r="H2556" s="153">
        <v>216.29400000000001</v>
      </c>
      <c r="I2556" s="153">
        <v>90.602000000000004</v>
      </c>
      <c r="J2556" s="153">
        <v>49.603000000000002</v>
      </c>
    </row>
    <row r="2557" spans="1:10" x14ac:dyDescent="0.25">
      <c r="A2557" s="152" t="s">
        <v>2457</v>
      </c>
      <c r="B2557" s="153">
        <v>73.084762067409002</v>
      </c>
      <c r="C2557" s="153">
        <v>173.119256596881</v>
      </c>
      <c r="D2557" s="153">
        <v>183.45699999999999</v>
      </c>
      <c r="E2557" s="153">
        <v>319.93599999999998</v>
      </c>
      <c r="F2557" s="153">
        <v>309.815</v>
      </c>
      <c r="G2557" s="153">
        <v>274.529</v>
      </c>
      <c r="H2557" s="153">
        <v>207.62200000000001</v>
      </c>
      <c r="I2557" s="153">
        <v>82.816999999999993</v>
      </c>
      <c r="J2557" s="153">
        <v>47.503999999999998</v>
      </c>
    </row>
    <row r="2558" spans="1:10" x14ac:dyDescent="0.25">
      <c r="A2558" s="152" t="s">
        <v>2458</v>
      </c>
      <c r="B2558" s="153">
        <v>59.860479048623297</v>
      </c>
      <c r="C2558" s="153">
        <v>157.02143714419199</v>
      </c>
      <c r="D2558" s="153">
        <v>167.74199999999999</v>
      </c>
      <c r="E2558" s="153">
        <v>301.56799999999998</v>
      </c>
      <c r="F2558" s="153">
        <v>292.947</v>
      </c>
      <c r="G2558" s="153">
        <v>260.34199999999998</v>
      </c>
      <c r="H2558" s="153">
        <v>195.6</v>
      </c>
      <c r="I2558" s="153">
        <v>74.366</v>
      </c>
      <c r="J2558" s="153">
        <v>44.234999999999999</v>
      </c>
    </row>
    <row r="2559" spans="1:10" x14ac:dyDescent="0.25">
      <c r="A2559" s="152" t="s">
        <v>2459</v>
      </c>
      <c r="B2559" s="153">
        <v>49.615904890349199</v>
      </c>
      <c r="C2559" s="153">
        <v>143.64246867727499</v>
      </c>
      <c r="D2559" s="153">
        <v>151.583</v>
      </c>
      <c r="E2559" s="153">
        <v>281.28699999999998</v>
      </c>
      <c r="F2559" s="153">
        <v>274.87700000000001</v>
      </c>
      <c r="G2559" s="153">
        <v>245.14599999999999</v>
      </c>
      <c r="H2559" s="153">
        <v>182.71700000000001</v>
      </c>
      <c r="I2559" s="153">
        <v>66.305999999999997</v>
      </c>
      <c r="J2559" s="153">
        <v>40.463999999999999</v>
      </c>
    </row>
    <row r="2560" spans="1:10" x14ac:dyDescent="0.25">
      <c r="A2560" s="152" t="s">
        <v>2460</v>
      </c>
      <c r="B2560" s="153">
        <v>41.427948871706</v>
      </c>
      <c r="C2560" s="153">
        <v>131.89177509128601</v>
      </c>
      <c r="D2560" s="153">
        <v>136.04</v>
      </c>
      <c r="E2560" s="153">
        <v>260.85700000000003</v>
      </c>
      <c r="F2560" s="153">
        <v>257.10899999999998</v>
      </c>
      <c r="G2560" s="153">
        <v>230.27099999999999</v>
      </c>
      <c r="H2560" s="153">
        <v>170.06399999999999</v>
      </c>
      <c r="I2560" s="153">
        <v>58.965000000000003</v>
      </c>
      <c r="J2560" s="153">
        <v>36.554000000000002</v>
      </c>
    </row>
    <row r="2561" spans="1:10" x14ac:dyDescent="0.25">
      <c r="A2561" s="152" t="s">
        <v>2461</v>
      </c>
      <c r="B2561" s="153">
        <v>34.985539875379999</v>
      </c>
      <c r="C2561" s="153">
        <v>121.607559257392</v>
      </c>
      <c r="D2561" s="153">
        <v>121.206</v>
      </c>
      <c r="E2561" s="153">
        <v>240.48400000000001</v>
      </c>
      <c r="F2561" s="153">
        <v>239.68899999999999</v>
      </c>
      <c r="G2561" s="153">
        <v>215.73</v>
      </c>
      <c r="H2561" s="153">
        <v>157.68</v>
      </c>
      <c r="I2561" s="153">
        <v>52.305999999999997</v>
      </c>
      <c r="J2561" s="153">
        <v>32.585000000000001</v>
      </c>
    </row>
    <row r="2562" spans="1:10" x14ac:dyDescent="0.25">
      <c r="A2562" s="152" t="s">
        <v>2462</v>
      </c>
      <c r="B2562" s="153">
        <v>30.1566607914889</v>
      </c>
      <c r="C2562" s="153">
        <v>113.660706369539</v>
      </c>
      <c r="D2562" s="153">
        <v>107.428</v>
      </c>
      <c r="E2562" s="153">
        <v>220.81800000000001</v>
      </c>
      <c r="F2562" s="153">
        <v>223.14699999999999</v>
      </c>
      <c r="G2562" s="153">
        <v>201.98400000000001</v>
      </c>
      <c r="H2562" s="153">
        <v>145.92599999999999</v>
      </c>
      <c r="I2562" s="153">
        <v>46.372</v>
      </c>
      <c r="J2562" s="153">
        <v>28.725000000000001</v>
      </c>
    </row>
    <row r="2563" spans="1:10" x14ac:dyDescent="0.25">
      <c r="A2563" s="152" t="s">
        <v>2463</v>
      </c>
      <c r="B2563" s="153">
        <v>335.728420812602</v>
      </c>
      <c r="C2563" s="153">
        <v>492.12900129333099</v>
      </c>
      <c r="D2563" s="153">
        <v>163.95599999999999</v>
      </c>
      <c r="E2563" s="153">
        <v>268.13</v>
      </c>
      <c r="F2563" s="153">
        <v>264.76299999999998</v>
      </c>
      <c r="G2563" s="153">
        <v>243.37299999999999</v>
      </c>
      <c r="H2563" s="153">
        <v>178.31800000000001</v>
      </c>
      <c r="I2563" s="153">
        <v>104.911</v>
      </c>
      <c r="J2563" s="153">
        <v>47.429000000000002</v>
      </c>
    </row>
    <row r="2564" spans="1:10" x14ac:dyDescent="0.25">
      <c r="A2564" s="152" t="s">
        <v>2464</v>
      </c>
      <c r="B2564" s="153">
        <v>313.33320422430302</v>
      </c>
      <c r="C2564" s="153">
        <v>469.48324637298299</v>
      </c>
      <c r="D2564" s="153">
        <v>163.95599999999999</v>
      </c>
      <c r="E2564" s="153">
        <v>268.13</v>
      </c>
      <c r="F2564" s="153">
        <v>264.76299999999998</v>
      </c>
      <c r="G2564" s="153">
        <v>243.37299999999999</v>
      </c>
      <c r="H2564" s="153">
        <v>178.31800000000001</v>
      </c>
      <c r="I2564" s="153">
        <v>104.911</v>
      </c>
      <c r="J2564" s="153">
        <v>47.429000000000002</v>
      </c>
    </row>
    <row r="2565" spans="1:10" x14ac:dyDescent="0.25">
      <c r="A2565" s="152" t="s">
        <v>2465</v>
      </c>
      <c r="B2565" s="153">
        <v>288.20550951407199</v>
      </c>
      <c r="C2565" s="153">
        <v>443.30560529218798</v>
      </c>
      <c r="D2565" s="153">
        <v>163.95599999999999</v>
      </c>
      <c r="E2565" s="153">
        <v>268.13</v>
      </c>
      <c r="F2565" s="153">
        <v>264.76299999999998</v>
      </c>
      <c r="G2565" s="153">
        <v>243.37299999999999</v>
      </c>
      <c r="H2565" s="153">
        <v>178.31800000000001</v>
      </c>
      <c r="I2565" s="153">
        <v>104.911</v>
      </c>
      <c r="J2565" s="153">
        <v>47.429000000000002</v>
      </c>
    </row>
    <row r="2566" spans="1:10" x14ac:dyDescent="0.25">
      <c r="A2566" s="152" t="s">
        <v>2466</v>
      </c>
      <c r="B2566" s="153">
        <v>269.33881887202699</v>
      </c>
      <c r="C2566" s="153">
        <v>423.06644803224998</v>
      </c>
      <c r="D2566" s="153">
        <v>162.03700000000001</v>
      </c>
      <c r="E2566" s="153">
        <v>270.78699999999998</v>
      </c>
      <c r="F2566" s="153">
        <v>266.452</v>
      </c>
      <c r="G2566" s="153">
        <v>240.13300000000001</v>
      </c>
      <c r="H2566" s="153">
        <v>177.18600000000001</v>
      </c>
      <c r="I2566" s="153">
        <v>106.462</v>
      </c>
      <c r="J2566" s="153">
        <v>47.823</v>
      </c>
    </row>
    <row r="2567" spans="1:10" x14ac:dyDescent="0.25">
      <c r="A2567" s="152" t="s">
        <v>2467</v>
      </c>
      <c r="B2567" s="153">
        <v>249.009150478642</v>
      </c>
      <c r="C2567" s="153">
        <v>400.75792960342602</v>
      </c>
      <c r="D2567" s="153">
        <v>168.208</v>
      </c>
      <c r="E2567" s="153">
        <v>282.23099999999999</v>
      </c>
      <c r="F2567" s="153">
        <v>279.76</v>
      </c>
      <c r="G2567" s="153">
        <v>242.92</v>
      </c>
      <c r="H2567" s="153">
        <v>181.77</v>
      </c>
      <c r="I2567" s="153">
        <v>113.006</v>
      </c>
      <c r="J2567" s="153">
        <v>53.984999999999999</v>
      </c>
    </row>
    <row r="2568" spans="1:10" x14ac:dyDescent="0.25">
      <c r="A2568" s="152" t="s">
        <v>2468</v>
      </c>
      <c r="B2568" s="153">
        <v>227.71939151870399</v>
      </c>
      <c r="C2568" s="153">
        <v>376.76106967507701</v>
      </c>
      <c r="D2568" s="153">
        <v>172.036</v>
      </c>
      <c r="E2568" s="153">
        <v>286.26299999999998</v>
      </c>
      <c r="F2568" s="153">
        <v>287.96699999999998</v>
      </c>
      <c r="G2568" s="153">
        <v>246.88900000000001</v>
      </c>
      <c r="H2568" s="153">
        <v>183.68299999999999</v>
      </c>
      <c r="I2568" s="153">
        <v>115.714</v>
      </c>
      <c r="J2568" s="153">
        <v>60.027999999999999</v>
      </c>
    </row>
    <row r="2569" spans="1:10" x14ac:dyDescent="0.25">
      <c r="A2569" s="152" t="s">
        <v>2469</v>
      </c>
      <c r="B2569" s="153">
        <v>211.964282228066</v>
      </c>
      <c r="C2569" s="153">
        <v>358.815856057752</v>
      </c>
      <c r="D2569" s="153">
        <v>165.73699999999999</v>
      </c>
      <c r="E2569" s="153">
        <v>283.44</v>
      </c>
      <c r="F2569" s="153">
        <v>291.27699999999999</v>
      </c>
      <c r="G2569" s="153">
        <v>251.98400000000001</v>
      </c>
      <c r="H2569" s="153">
        <v>186.34299999999999</v>
      </c>
      <c r="I2569" s="153">
        <v>114.5</v>
      </c>
      <c r="J2569" s="153">
        <v>57.899000000000001</v>
      </c>
    </row>
    <row r="2570" spans="1:10" x14ac:dyDescent="0.25">
      <c r="A2570" s="152" t="s">
        <v>2470</v>
      </c>
      <c r="B2570" s="153">
        <v>212.598635010202</v>
      </c>
      <c r="C2570" s="153">
        <v>359.61969661071601</v>
      </c>
      <c r="D2570" s="153">
        <v>154.864</v>
      </c>
      <c r="E2570" s="153">
        <v>274.83499999999998</v>
      </c>
      <c r="F2570" s="153">
        <v>288.99200000000002</v>
      </c>
      <c r="G2570" s="153">
        <v>253.691</v>
      </c>
      <c r="H2570" s="153">
        <v>186.53399999999999</v>
      </c>
      <c r="I2570" s="153">
        <v>110.264</v>
      </c>
      <c r="J2570" s="153">
        <v>51.52</v>
      </c>
    </row>
    <row r="2571" spans="1:10" x14ac:dyDescent="0.25">
      <c r="A2571" s="152" t="s">
        <v>2471</v>
      </c>
      <c r="B2571" s="153">
        <v>213.31282198199801</v>
      </c>
      <c r="C2571" s="153">
        <v>360.32419349694698</v>
      </c>
      <c r="D2571" s="153">
        <v>143.43299999999999</v>
      </c>
      <c r="E2571" s="153">
        <v>259.57799999999997</v>
      </c>
      <c r="F2571" s="153">
        <v>282.96699999999998</v>
      </c>
      <c r="G2571" s="153">
        <v>255.476</v>
      </c>
      <c r="H2571" s="153">
        <v>182.92500000000001</v>
      </c>
      <c r="I2571" s="153">
        <v>106.986</v>
      </c>
      <c r="J2571" s="153">
        <v>42.575000000000003</v>
      </c>
    </row>
    <row r="2572" spans="1:10" x14ac:dyDescent="0.25">
      <c r="A2572" s="152" t="s">
        <v>2472</v>
      </c>
      <c r="B2572" s="153">
        <v>200.47904224462101</v>
      </c>
      <c r="C2572" s="153">
        <v>377.70725769177</v>
      </c>
      <c r="D2572" s="153">
        <v>136.636</v>
      </c>
      <c r="E2572" s="153">
        <v>247.55500000000001</v>
      </c>
      <c r="F2572" s="153">
        <v>279.505</v>
      </c>
      <c r="G2572" s="153">
        <v>253.417</v>
      </c>
      <c r="H2572" s="153">
        <v>177.27500000000001</v>
      </c>
      <c r="I2572" s="153">
        <v>101.774</v>
      </c>
      <c r="J2572" s="153">
        <v>37.898000000000003</v>
      </c>
    </row>
    <row r="2573" spans="1:10" x14ac:dyDescent="0.25">
      <c r="A2573" s="152" t="s">
        <v>2473</v>
      </c>
      <c r="B2573" s="153">
        <v>171.774966215061</v>
      </c>
      <c r="C2573" s="153">
        <v>393.73863453872599</v>
      </c>
      <c r="D2573" s="153">
        <v>130.28200000000001</v>
      </c>
      <c r="E2573" s="153">
        <v>238.61099999999999</v>
      </c>
      <c r="F2573" s="153">
        <v>276.38299999999998</v>
      </c>
      <c r="G2573" s="153">
        <v>251.42699999999999</v>
      </c>
      <c r="H2573" s="153">
        <v>175.89599999999999</v>
      </c>
      <c r="I2573" s="153">
        <v>99.772999999999996</v>
      </c>
      <c r="J2573" s="153">
        <v>37.868000000000002</v>
      </c>
    </row>
    <row r="2574" spans="1:10" x14ac:dyDescent="0.25">
      <c r="A2574" s="152" t="s">
        <v>2474</v>
      </c>
      <c r="B2574" s="153">
        <v>142.18086840588899</v>
      </c>
      <c r="C2574" s="153">
        <v>372.24111511913702</v>
      </c>
      <c r="D2574" s="153">
        <v>123.176</v>
      </c>
      <c r="E2574" s="153">
        <v>234.56800000000001</v>
      </c>
      <c r="F2574" s="153">
        <v>269.64999999999998</v>
      </c>
      <c r="G2574" s="153">
        <v>243.89400000000001</v>
      </c>
      <c r="H2574" s="153">
        <v>175.929</v>
      </c>
      <c r="I2574" s="153">
        <v>96.51</v>
      </c>
      <c r="J2574" s="153">
        <v>38.273000000000003</v>
      </c>
    </row>
    <row r="2575" spans="1:10" x14ac:dyDescent="0.25">
      <c r="A2575" s="152" t="s">
        <v>2475</v>
      </c>
      <c r="B2575" s="153">
        <v>122.211759100514</v>
      </c>
      <c r="C2575" s="153">
        <v>351.53967081813499</v>
      </c>
      <c r="D2575" s="153">
        <v>117.05</v>
      </c>
      <c r="E2575" s="153">
        <v>235.32900000000001</v>
      </c>
      <c r="F2575" s="153">
        <v>260.435</v>
      </c>
      <c r="G2575" s="153">
        <v>232.42400000000001</v>
      </c>
      <c r="H2575" s="153">
        <v>177.607</v>
      </c>
      <c r="I2575" s="153">
        <v>90.543000000000006</v>
      </c>
      <c r="J2575" s="153">
        <v>34.612000000000002</v>
      </c>
    </row>
    <row r="2576" spans="1:10" x14ac:dyDescent="0.25">
      <c r="A2576" s="152" t="s">
        <v>2476</v>
      </c>
      <c r="B2576" s="153">
        <v>109.422350856237</v>
      </c>
      <c r="C2576" s="153">
        <v>336.51412529757101</v>
      </c>
      <c r="D2576" s="153">
        <v>104.14</v>
      </c>
      <c r="E2576" s="153">
        <v>229.18899999999999</v>
      </c>
      <c r="F2576" s="153">
        <v>244.202</v>
      </c>
      <c r="G2576" s="153">
        <v>214.435</v>
      </c>
      <c r="H2576" s="153">
        <v>177.227</v>
      </c>
      <c r="I2576" s="153">
        <v>81.522999999999996</v>
      </c>
      <c r="J2576" s="153">
        <v>30.923999999999999</v>
      </c>
    </row>
    <row r="2577" spans="1:10" x14ac:dyDescent="0.25">
      <c r="A2577" s="152" t="s">
        <v>2477</v>
      </c>
      <c r="B2577" s="153">
        <v>98.207520400964597</v>
      </c>
      <c r="C2577" s="153">
        <v>319.01315401070099</v>
      </c>
      <c r="D2577" s="153">
        <v>94.617000000000004</v>
      </c>
      <c r="E2577" s="153">
        <v>217.69499999999999</v>
      </c>
      <c r="F2577" s="153">
        <v>228.79599999999999</v>
      </c>
      <c r="G2577" s="153">
        <v>199.68799999999999</v>
      </c>
      <c r="H2577" s="153">
        <v>170.48699999999999</v>
      </c>
      <c r="I2577" s="153">
        <v>74.613</v>
      </c>
      <c r="J2577" s="153">
        <v>28.004000000000001</v>
      </c>
    </row>
    <row r="2578" spans="1:10" x14ac:dyDescent="0.25">
      <c r="A2578" s="152" t="s">
        <v>2478</v>
      </c>
      <c r="B2578" s="153">
        <v>89.626667830974995</v>
      </c>
      <c r="C2578" s="153">
        <v>301.56800784999001</v>
      </c>
      <c r="D2578" s="153">
        <v>85.575999999999993</v>
      </c>
      <c r="E2578" s="153">
        <v>205.679</v>
      </c>
      <c r="F2578" s="153">
        <v>213.989</v>
      </c>
      <c r="G2578" s="153">
        <v>185.886</v>
      </c>
      <c r="H2578" s="153">
        <v>163.184</v>
      </c>
      <c r="I2578" s="153">
        <v>68.028999999999996</v>
      </c>
      <c r="J2578" s="153">
        <v>25.137</v>
      </c>
    </row>
    <row r="2579" spans="1:10" x14ac:dyDescent="0.25">
      <c r="A2579" s="152" t="s">
        <v>2479</v>
      </c>
      <c r="B2579" s="153">
        <v>81.342741367200702</v>
      </c>
      <c r="C2579" s="153">
        <v>284.007884989042</v>
      </c>
      <c r="D2579" s="153">
        <v>77.147000000000006</v>
      </c>
      <c r="E2579" s="153">
        <v>193.61699999999999</v>
      </c>
      <c r="F2579" s="153">
        <v>200.11699999999999</v>
      </c>
      <c r="G2579" s="153">
        <v>173.24799999999999</v>
      </c>
      <c r="H2579" s="153">
        <v>155.68100000000001</v>
      </c>
      <c r="I2579" s="153">
        <v>61.896000000000001</v>
      </c>
      <c r="J2579" s="153">
        <v>22.393999999999998</v>
      </c>
    </row>
    <row r="2580" spans="1:10" x14ac:dyDescent="0.25">
      <c r="A2580" s="152" t="s">
        <v>2480</v>
      </c>
      <c r="B2580" s="153">
        <v>73.548068932568299</v>
      </c>
      <c r="C2580" s="153">
        <v>264.87427652739899</v>
      </c>
      <c r="D2580" s="153">
        <v>69.367999999999995</v>
      </c>
      <c r="E2580" s="153">
        <v>181.65899999999999</v>
      </c>
      <c r="F2580" s="153">
        <v>187.173</v>
      </c>
      <c r="G2580" s="153">
        <v>161.71799999999999</v>
      </c>
      <c r="H2580" s="153">
        <v>148.08799999999999</v>
      </c>
      <c r="I2580" s="153">
        <v>56.216000000000001</v>
      </c>
      <c r="J2580" s="153">
        <v>19.818000000000001</v>
      </c>
    </row>
    <row r="2581" spans="1:10" x14ac:dyDescent="0.25">
      <c r="A2581" s="152" t="s">
        <v>2481</v>
      </c>
      <c r="B2581" s="153">
        <v>66.305142801779397</v>
      </c>
      <c r="C2581" s="153">
        <v>246.80014724361399</v>
      </c>
      <c r="D2581" s="153">
        <v>62.328000000000003</v>
      </c>
      <c r="E2581" s="153">
        <v>170.232</v>
      </c>
      <c r="F2581" s="153">
        <v>175.476</v>
      </c>
      <c r="G2581" s="153">
        <v>151.51900000000001</v>
      </c>
      <c r="H2581" s="153">
        <v>140.74</v>
      </c>
      <c r="I2581" s="153">
        <v>51.073</v>
      </c>
      <c r="J2581" s="153">
        <v>17.452000000000002</v>
      </c>
    </row>
    <row r="2582" spans="1:10" x14ac:dyDescent="0.25">
      <c r="A2582" s="152" t="s">
        <v>2482</v>
      </c>
      <c r="B2582" s="153">
        <v>59.368951029487</v>
      </c>
      <c r="C2582" s="153">
        <v>229.264760068686</v>
      </c>
      <c r="D2582" s="153">
        <v>56.023000000000003</v>
      </c>
      <c r="E2582" s="153">
        <v>159.48599999999999</v>
      </c>
      <c r="F2582" s="153">
        <v>165.02799999999999</v>
      </c>
      <c r="G2582" s="153">
        <v>142.619</v>
      </c>
      <c r="H2582" s="153">
        <v>133.779</v>
      </c>
      <c r="I2582" s="153">
        <v>46.457000000000001</v>
      </c>
      <c r="J2582" s="153">
        <v>15.308</v>
      </c>
    </row>
    <row r="2583" spans="1:10" x14ac:dyDescent="0.25">
      <c r="A2583" s="152" t="s">
        <v>2483</v>
      </c>
      <c r="B2583" s="153">
        <v>29.668623123371901</v>
      </c>
      <c r="C2583" s="153">
        <v>100.922183773512</v>
      </c>
      <c r="D2583" s="153">
        <v>20.393999999999998</v>
      </c>
      <c r="E2583" s="153">
        <v>122.404</v>
      </c>
      <c r="F2583" s="153">
        <v>150.911</v>
      </c>
      <c r="G2583" s="153">
        <v>119.13</v>
      </c>
      <c r="H2583" s="153">
        <v>74.915999999999997</v>
      </c>
      <c r="I2583" s="153">
        <v>29.7</v>
      </c>
      <c r="J2583" s="153">
        <v>2.9449999999999998</v>
      </c>
    </row>
    <row r="2584" spans="1:10" x14ac:dyDescent="0.25">
      <c r="A2584" s="152" t="s">
        <v>2484</v>
      </c>
      <c r="B2584" s="153">
        <v>24.6254498900885</v>
      </c>
      <c r="C2584" s="153">
        <v>86.586539531232404</v>
      </c>
      <c r="D2584" s="153">
        <v>27.27</v>
      </c>
      <c r="E2584" s="153">
        <v>154.62299999999999</v>
      </c>
      <c r="F2584" s="153">
        <v>170.19399999999999</v>
      </c>
      <c r="G2584" s="153">
        <v>119.501</v>
      </c>
      <c r="H2584" s="153">
        <v>68.304000000000002</v>
      </c>
      <c r="I2584" s="153">
        <v>25.114000000000001</v>
      </c>
      <c r="J2584" s="153">
        <v>2.3940000000000001</v>
      </c>
    </row>
    <row r="2585" spans="1:10" x14ac:dyDescent="0.25">
      <c r="A2585" s="152" t="s">
        <v>2485</v>
      </c>
      <c r="B2585" s="153">
        <v>21.6099972007089</v>
      </c>
      <c r="C2585" s="153">
        <v>81.133925389460103</v>
      </c>
      <c r="D2585" s="153">
        <v>28.417999999999999</v>
      </c>
      <c r="E2585" s="153">
        <v>166.685</v>
      </c>
      <c r="F2585" s="153">
        <v>178.31200000000001</v>
      </c>
      <c r="G2585" s="153">
        <v>118.27800000000001</v>
      </c>
      <c r="H2585" s="153">
        <v>63.703000000000003</v>
      </c>
      <c r="I2585" s="153">
        <v>22.175000000000001</v>
      </c>
      <c r="J2585" s="153">
        <v>2.0289999999999999</v>
      </c>
    </row>
    <row r="2586" spans="1:10" x14ac:dyDescent="0.25">
      <c r="A2586" s="152" t="s">
        <v>2486</v>
      </c>
      <c r="B2586" s="153">
        <v>17.812763593586698</v>
      </c>
      <c r="C2586" s="153">
        <v>78.090721452528996</v>
      </c>
      <c r="D2586" s="153">
        <v>30.795000000000002</v>
      </c>
      <c r="E2586" s="153">
        <v>164.93299999999999</v>
      </c>
      <c r="F2586" s="153">
        <v>169.33199999999999</v>
      </c>
      <c r="G2586" s="153">
        <v>105.371</v>
      </c>
      <c r="H2586" s="153">
        <v>54.081000000000003</v>
      </c>
      <c r="I2586" s="153">
        <v>17.722000000000001</v>
      </c>
      <c r="J2586" s="153">
        <v>1.5660000000000001</v>
      </c>
    </row>
    <row r="2587" spans="1:10" x14ac:dyDescent="0.25">
      <c r="A2587" s="152" t="s">
        <v>2487</v>
      </c>
      <c r="B2587" s="153">
        <v>14.663796758810401</v>
      </c>
      <c r="C2587" s="153">
        <v>74.757986946401999</v>
      </c>
      <c r="D2587" s="153">
        <v>31.881</v>
      </c>
      <c r="E2587" s="153">
        <v>144.333</v>
      </c>
      <c r="F2587" s="153">
        <v>144.114</v>
      </c>
      <c r="G2587" s="153">
        <v>81.043999999999997</v>
      </c>
      <c r="H2587" s="153">
        <v>36.898000000000003</v>
      </c>
      <c r="I2587" s="153">
        <v>10.494</v>
      </c>
      <c r="J2587" s="153">
        <v>0.83599999999999997</v>
      </c>
    </row>
    <row r="2588" spans="1:10" x14ac:dyDescent="0.25">
      <c r="A2588" s="152" t="s">
        <v>2488</v>
      </c>
      <c r="B2588" s="153">
        <v>11.730011880660101</v>
      </c>
      <c r="C2588" s="153">
        <v>71.511641535583195</v>
      </c>
      <c r="D2588" s="153">
        <v>24.376999999999999</v>
      </c>
      <c r="E2588" s="153">
        <v>113.556</v>
      </c>
      <c r="F2588" s="153">
        <v>125.038</v>
      </c>
      <c r="G2588" s="153">
        <v>67.230999999999995</v>
      </c>
      <c r="H2588" s="153">
        <v>25.51</v>
      </c>
      <c r="I2588" s="153">
        <v>5.8609999999999998</v>
      </c>
      <c r="J2588" s="153">
        <v>0.42699999999999999</v>
      </c>
    </row>
    <row r="2589" spans="1:10" x14ac:dyDescent="0.25">
      <c r="A2589" s="152" t="s">
        <v>2489</v>
      </c>
      <c r="B2589" s="153">
        <v>9.8549267910631499</v>
      </c>
      <c r="C2589" s="153">
        <v>67.552699157247304</v>
      </c>
      <c r="D2589" s="153">
        <v>16.876999999999999</v>
      </c>
      <c r="E2589" s="153">
        <v>95.328000000000003</v>
      </c>
      <c r="F2589" s="153">
        <v>124.583</v>
      </c>
      <c r="G2589" s="153">
        <v>71.406999999999996</v>
      </c>
      <c r="H2589" s="153">
        <v>24.242000000000001</v>
      </c>
      <c r="I2589" s="153">
        <v>4.649</v>
      </c>
      <c r="J2589" s="153">
        <v>0.314</v>
      </c>
    </row>
    <row r="2590" spans="1:10" x14ac:dyDescent="0.25">
      <c r="A2590" s="152" t="s">
        <v>2490</v>
      </c>
      <c r="B2590" s="153">
        <v>10.1424213911842</v>
      </c>
      <c r="C2590" s="153">
        <v>71.558406947511799</v>
      </c>
      <c r="D2590" s="153">
        <v>17.827000000000002</v>
      </c>
      <c r="E2590" s="153">
        <v>93.972999999999999</v>
      </c>
      <c r="F2590" s="153">
        <v>135.37</v>
      </c>
      <c r="G2590" s="153">
        <v>82.227000000000004</v>
      </c>
      <c r="H2590" s="153">
        <v>26.013000000000002</v>
      </c>
      <c r="I2590" s="153">
        <v>4.3630000000000004</v>
      </c>
      <c r="J2590" s="153">
        <v>0.22700000000000001</v>
      </c>
    </row>
    <row r="2591" spans="1:10" x14ac:dyDescent="0.25">
      <c r="A2591" s="152" t="s">
        <v>2491</v>
      </c>
      <c r="B2591" s="153">
        <v>7.3407286581795903</v>
      </c>
      <c r="C2591" s="153">
        <v>65.543648726246005</v>
      </c>
      <c r="D2591" s="153">
        <v>15.747999999999999</v>
      </c>
      <c r="E2591" s="153">
        <v>85.284999999999997</v>
      </c>
      <c r="F2591" s="153">
        <v>137.52000000000001</v>
      </c>
      <c r="G2591" s="153">
        <v>97.837999999999994</v>
      </c>
      <c r="H2591" s="153">
        <v>35.293999999999997</v>
      </c>
      <c r="I2591" s="153">
        <v>5.2919999999999998</v>
      </c>
      <c r="J2591" s="153">
        <v>0.223</v>
      </c>
    </row>
    <row r="2592" spans="1:10" x14ac:dyDescent="0.25">
      <c r="A2592" s="152" t="s">
        <v>2492</v>
      </c>
      <c r="B2592" s="153">
        <v>5.1443239012473096</v>
      </c>
      <c r="C2592" s="153">
        <v>62.072771522488203</v>
      </c>
      <c r="D2592" s="153">
        <v>12.818</v>
      </c>
      <c r="E2592" s="153">
        <v>72.355000000000004</v>
      </c>
      <c r="F2592" s="153">
        <v>131.78800000000001</v>
      </c>
      <c r="G2592" s="153">
        <v>106.14700000000001</v>
      </c>
      <c r="H2592" s="153">
        <v>42.405999999999999</v>
      </c>
      <c r="I2592" s="153">
        <v>6.6849999999999996</v>
      </c>
      <c r="J2592" s="153">
        <v>0.20100000000000001</v>
      </c>
    </row>
    <row r="2593" spans="1:10" x14ac:dyDescent="0.25">
      <c r="A2593" s="152" t="s">
        <v>2493</v>
      </c>
      <c r="B2593" s="153">
        <v>4.5184618833316001</v>
      </c>
      <c r="C2593" s="153">
        <v>58.735385626950098</v>
      </c>
      <c r="D2593" s="153">
        <v>9.9770000000000003</v>
      </c>
      <c r="E2593" s="153">
        <v>61.487000000000002</v>
      </c>
      <c r="F2593" s="153">
        <v>124.173</v>
      </c>
      <c r="G2593" s="153">
        <v>111.59099999999999</v>
      </c>
      <c r="H2593" s="153">
        <v>46.186</v>
      </c>
      <c r="I2593" s="153">
        <v>7.5419999999999998</v>
      </c>
      <c r="J2593" s="153">
        <v>0.26400000000000001</v>
      </c>
    </row>
    <row r="2594" spans="1:10" x14ac:dyDescent="0.25">
      <c r="A2594" s="152" t="s">
        <v>2494</v>
      </c>
      <c r="B2594" s="153">
        <v>3.7196152779028799</v>
      </c>
      <c r="C2594" s="153">
        <v>52.203015114679097</v>
      </c>
      <c r="D2594" s="153">
        <v>8.9130000000000003</v>
      </c>
      <c r="E2594" s="153">
        <v>60.875</v>
      </c>
      <c r="F2594" s="153">
        <v>126.405</v>
      </c>
      <c r="G2594" s="153">
        <v>124.378</v>
      </c>
      <c r="H2594" s="153">
        <v>54.204000000000001</v>
      </c>
      <c r="I2594" s="153">
        <v>9.5020000000000007</v>
      </c>
      <c r="J2594" s="153">
        <v>0.42299999999999999</v>
      </c>
    </row>
    <row r="2595" spans="1:10" x14ac:dyDescent="0.25">
      <c r="A2595" s="152" t="s">
        <v>2495</v>
      </c>
      <c r="B2595" s="153">
        <v>3.0210078124152102</v>
      </c>
      <c r="C2595" s="153">
        <v>47.494037087377002</v>
      </c>
      <c r="D2595" s="153">
        <v>6.109</v>
      </c>
      <c r="E2595" s="153">
        <v>48.884999999999998</v>
      </c>
      <c r="F2595" s="153">
        <v>115.077</v>
      </c>
      <c r="G2595" s="153">
        <v>122.206</v>
      </c>
      <c r="H2595" s="153">
        <v>57.030999999999999</v>
      </c>
      <c r="I2595" s="153">
        <v>10.183999999999999</v>
      </c>
      <c r="J2595" s="153">
        <v>0.50800000000000001</v>
      </c>
    </row>
    <row r="2596" spans="1:10" x14ac:dyDescent="0.25">
      <c r="A2596" s="152" t="s">
        <v>2496</v>
      </c>
      <c r="B2596" s="153">
        <v>2.5857762158047999</v>
      </c>
      <c r="C2596" s="153">
        <v>44.548648111475998</v>
      </c>
      <c r="D2596" s="153">
        <v>5.6859999999999999</v>
      </c>
      <c r="E2596" s="153">
        <v>43.466999999999999</v>
      </c>
      <c r="F2596" s="153">
        <v>111.023</v>
      </c>
      <c r="G2596" s="153">
        <v>128.934</v>
      </c>
      <c r="H2596" s="153">
        <v>61.546999999999997</v>
      </c>
      <c r="I2596" s="153">
        <v>11.183</v>
      </c>
      <c r="J2596" s="153">
        <v>0.54</v>
      </c>
    </row>
    <row r="2597" spans="1:10" x14ac:dyDescent="0.25">
      <c r="A2597" s="152" t="s">
        <v>2497</v>
      </c>
      <c r="B2597" s="153">
        <v>2.2939987027923401</v>
      </c>
      <c r="C2597" s="153">
        <v>41.5431927897856</v>
      </c>
      <c r="D2597" s="153">
        <v>5.72</v>
      </c>
      <c r="E2597" s="153">
        <v>43.725999999999999</v>
      </c>
      <c r="F2597" s="153">
        <v>111.684</v>
      </c>
      <c r="G2597" s="153">
        <v>129.70400000000001</v>
      </c>
      <c r="H2597" s="153">
        <v>61.912999999999997</v>
      </c>
      <c r="I2597" s="153">
        <v>11.25</v>
      </c>
      <c r="J2597" s="153">
        <v>0.54300000000000004</v>
      </c>
    </row>
    <row r="2598" spans="1:10" x14ac:dyDescent="0.25">
      <c r="A2598" s="152" t="s">
        <v>2498</v>
      </c>
      <c r="B2598" s="153">
        <v>2.04624238806139</v>
      </c>
      <c r="C2598" s="153">
        <v>38.772791346548502</v>
      </c>
      <c r="D2598" s="153">
        <v>5.7460000000000004</v>
      </c>
      <c r="E2598" s="153">
        <v>43.924999999999997</v>
      </c>
      <c r="F2598" s="153">
        <v>112.193</v>
      </c>
      <c r="G2598" s="153">
        <v>130.29400000000001</v>
      </c>
      <c r="H2598" s="153">
        <v>62.195</v>
      </c>
      <c r="I2598" s="153">
        <v>11.301</v>
      </c>
      <c r="J2598" s="153">
        <v>0.54600000000000004</v>
      </c>
    </row>
    <row r="2599" spans="1:10" x14ac:dyDescent="0.25">
      <c r="A2599" s="152" t="s">
        <v>2499</v>
      </c>
      <c r="B2599" s="153">
        <v>1.8603763483134901</v>
      </c>
      <c r="C2599" s="153">
        <v>36.195554747147298</v>
      </c>
      <c r="D2599" s="153">
        <v>5.7679999999999998</v>
      </c>
      <c r="E2599" s="153">
        <v>44.093000000000004</v>
      </c>
      <c r="F2599" s="153">
        <v>112.622</v>
      </c>
      <c r="G2599" s="153">
        <v>130.792</v>
      </c>
      <c r="H2599" s="153">
        <v>62.433</v>
      </c>
      <c r="I2599" s="153">
        <v>11.343999999999999</v>
      </c>
      <c r="J2599" s="153">
        <v>0.54800000000000004</v>
      </c>
    </row>
    <row r="2600" spans="1:10" x14ac:dyDescent="0.25">
      <c r="A2600" s="152" t="s">
        <v>2500</v>
      </c>
      <c r="B2600" s="153">
        <v>1.7134917965260199</v>
      </c>
      <c r="C2600" s="153">
        <v>33.813283191409603</v>
      </c>
      <c r="D2600" s="153">
        <v>5.7850000000000001</v>
      </c>
      <c r="E2600" s="153">
        <v>44.225000000000001</v>
      </c>
      <c r="F2600" s="153">
        <v>112.959</v>
      </c>
      <c r="G2600" s="153">
        <v>131.184</v>
      </c>
      <c r="H2600" s="153">
        <v>62.62</v>
      </c>
      <c r="I2600" s="153">
        <v>11.378</v>
      </c>
      <c r="J2600" s="153">
        <v>0.54900000000000004</v>
      </c>
    </row>
    <row r="2601" spans="1:10" x14ac:dyDescent="0.25">
      <c r="A2601" s="152" t="s">
        <v>2501</v>
      </c>
      <c r="B2601" s="153">
        <v>1.58154382695019</v>
      </c>
      <c r="C2601" s="153">
        <v>31.376490496023401</v>
      </c>
      <c r="D2601" s="153">
        <v>5.8010000000000002</v>
      </c>
      <c r="E2601" s="153">
        <v>44.350999999999999</v>
      </c>
      <c r="F2601" s="153">
        <v>113.277</v>
      </c>
      <c r="G2601" s="153">
        <v>131.553</v>
      </c>
      <c r="H2601" s="153">
        <v>62.796999999999997</v>
      </c>
      <c r="I2601" s="153">
        <v>11.41</v>
      </c>
      <c r="J2601" s="153">
        <v>0.55100000000000005</v>
      </c>
    </row>
    <row r="2602" spans="1:10" x14ac:dyDescent="0.25">
      <c r="A2602" s="152" t="s">
        <v>2502</v>
      </c>
      <c r="B2602" s="153">
        <v>1.4727456187960699</v>
      </c>
      <c r="C2602" s="153">
        <v>29.192749462321999</v>
      </c>
      <c r="D2602" s="153">
        <v>5.8140000000000001</v>
      </c>
      <c r="E2602" s="153">
        <v>44.451000000000001</v>
      </c>
      <c r="F2602" s="153">
        <v>113.535</v>
      </c>
      <c r="G2602" s="153">
        <v>131.852</v>
      </c>
      <c r="H2602" s="153">
        <v>62.94</v>
      </c>
      <c r="I2602" s="153">
        <v>11.436</v>
      </c>
      <c r="J2602" s="153">
        <v>0.55200000000000005</v>
      </c>
    </row>
    <row r="2603" spans="1:10" x14ac:dyDescent="0.25">
      <c r="A2603" s="152" t="s">
        <v>2503</v>
      </c>
      <c r="B2603" s="153">
        <v>359.28696466895099</v>
      </c>
      <c r="C2603" s="153">
        <v>407.47923245157398</v>
      </c>
      <c r="D2603" s="153">
        <v>134.90299999999999</v>
      </c>
      <c r="E2603" s="153">
        <v>252.416</v>
      </c>
      <c r="F2603" s="153">
        <v>282.178</v>
      </c>
      <c r="G2603" s="153">
        <v>257.12900000000002</v>
      </c>
      <c r="H2603" s="153">
        <v>232.34200000000001</v>
      </c>
      <c r="I2603" s="153">
        <v>176.74799999999999</v>
      </c>
      <c r="J2603" s="153">
        <v>114.684</v>
      </c>
    </row>
    <row r="2604" spans="1:10" x14ac:dyDescent="0.25">
      <c r="A2604" s="152" t="s">
        <v>2504</v>
      </c>
      <c r="B2604" s="153">
        <v>301.13987141625302</v>
      </c>
      <c r="C2604" s="153">
        <v>373.75848843175402</v>
      </c>
      <c r="D2604" s="153">
        <v>134.90299999999999</v>
      </c>
      <c r="E2604" s="153">
        <v>252.416</v>
      </c>
      <c r="F2604" s="153">
        <v>282.178</v>
      </c>
      <c r="G2604" s="153">
        <v>257.12900000000002</v>
      </c>
      <c r="H2604" s="153">
        <v>232.34200000000001</v>
      </c>
      <c r="I2604" s="153">
        <v>176.74799999999999</v>
      </c>
      <c r="J2604" s="153">
        <v>114.684</v>
      </c>
    </row>
    <row r="2605" spans="1:10" x14ac:dyDescent="0.25">
      <c r="A2605" s="152" t="s">
        <v>2505</v>
      </c>
      <c r="B2605" s="153">
        <v>250.833426133487</v>
      </c>
      <c r="C2605" s="153">
        <v>342.08993842818597</v>
      </c>
      <c r="D2605" s="153">
        <v>134.90299999999999</v>
      </c>
      <c r="E2605" s="153">
        <v>252.416</v>
      </c>
      <c r="F2605" s="153">
        <v>282.178</v>
      </c>
      <c r="G2605" s="153">
        <v>257.12900000000002</v>
      </c>
      <c r="H2605" s="153">
        <v>232.34200000000001</v>
      </c>
      <c r="I2605" s="153">
        <v>176.74799999999999</v>
      </c>
      <c r="J2605" s="153">
        <v>114.684</v>
      </c>
    </row>
    <row r="2606" spans="1:10" x14ac:dyDescent="0.25">
      <c r="A2606" s="152" t="s">
        <v>2506</v>
      </c>
      <c r="B2606" s="153">
        <v>207.94162039832099</v>
      </c>
      <c r="C2606" s="153">
        <v>312.51834976074201</v>
      </c>
      <c r="D2606" s="153">
        <v>135.965</v>
      </c>
      <c r="E2606" s="153">
        <v>254.40299999999999</v>
      </c>
      <c r="F2606" s="153">
        <v>284.39999999999998</v>
      </c>
      <c r="G2606" s="153">
        <v>259.154</v>
      </c>
      <c r="H2606" s="153">
        <v>234.172</v>
      </c>
      <c r="I2606" s="153">
        <v>178.13900000000001</v>
      </c>
      <c r="J2606" s="153">
        <v>115.587</v>
      </c>
    </row>
    <row r="2607" spans="1:10" x14ac:dyDescent="0.25">
      <c r="A2607" s="152" t="s">
        <v>2507</v>
      </c>
      <c r="B2607" s="153">
        <v>168.50213231967101</v>
      </c>
      <c r="C2607" s="153">
        <v>285.016775499056</v>
      </c>
      <c r="D2607" s="153">
        <v>137.309</v>
      </c>
      <c r="E2607" s="153">
        <v>264.44</v>
      </c>
      <c r="F2607" s="153">
        <v>300.44200000000001</v>
      </c>
      <c r="G2607" s="153">
        <v>264.14299999999997</v>
      </c>
      <c r="H2607" s="153">
        <v>232.48400000000001</v>
      </c>
      <c r="I2607" s="153">
        <v>174.62899999999999</v>
      </c>
      <c r="J2607" s="153">
        <v>108.093</v>
      </c>
    </row>
    <row r="2608" spans="1:10" x14ac:dyDescent="0.25">
      <c r="A2608" s="152" t="s">
        <v>2508</v>
      </c>
      <c r="B2608" s="153">
        <v>122.153212465534</v>
      </c>
      <c r="C2608" s="153">
        <v>237.669362051089</v>
      </c>
      <c r="D2608" s="153">
        <v>140.03100000000001</v>
      </c>
      <c r="E2608" s="153">
        <v>301.36599999999999</v>
      </c>
      <c r="F2608" s="153">
        <v>349.56</v>
      </c>
      <c r="G2608" s="153">
        <v>298.92</v>
      </c>
      <c r="H2608" s="153">
        <v>250.56200000000001</v>
      </c>
      <c r="I2608" s="153">
        <v>178.34399999999999</v>
      </c>
      <c r="J2608" s="153">
        <v>101.217</v>
      </c>
    </row>
    <row r="2609" spans="1:10" x14ac:dyDescent="0.25">
      <c r="A2609" s="152" t="s">
        <v>2509</v>
      </c>
      <c r="B2609" s="153">
        <v>84.274869226558394</v>
      </c>
      <c r="C2609" s="153">
        <v>196.51621434897001</v>
      </c>
      <c r="D2609" s="153">
        <v>117.246</v>
      </c>
      <c r="E2609" s="153">
        <v>317.625</v>
      </c>
      <c r="F2609" s="153">
        <v>373.19499999999999</v>
      </c>
      <c r="G2609" s="153">
        <v>328.71899999999999</v>
      </c>
      <c r="H2609" s="153">
        <v>264.33199999999999</v>
      </c>
      <c r="I2609" s="153">
        <v>171.50299999999999</v>
      </c>
      <c r="J2609" s="153">
        <v>90.7</v>
      </c>
    </row>
    <row r="2610" spans="1:10" x14ac:dyDescent="0.25">
      <c r="A2610" s="152" t="s">
        <v>2510</v>
      </c>
      <c r="B2610" s="153">
        <v>57.175744306728298</v>
      </c>
      <c r="C2610" s="153">
        <v>162.94485139430699</v>
      </c>
      <c r="D2610" s="153">
        <v>93.924999999999997</v>
      </c>
      <c r="E2610" s="153">
        <v>307.23200000000003</v>
      </c>
      <c r="F2610" s="153">
        <v>361.35300000000001</v>
      </c>
      <c r="G2610" s="153">
        <v>327.37</v>
      </c>
      <c r="H2610" s="153">
        <v>255.577</v>
      </c>
      <c r="I2610" s="153">
        <v>148.42099999999999</v>
      </c>
      <c r="J2610" s="153">
        <v>75.701999999999998</v>
      </c>
    </row>
    <row r="2611" spans="1:10" x14ac:dyDescent="0.25">
      <c r="A2611" s="152" t="s">
        <v>2511</v>
      </c>
      <c r="B2611" s="153">
        <v>40.1548761957633</v>
      </c>
      <c r="C2611" s="153">
        <v>135.65197325918299</v>
      </c>
      <c r="D2611" s="153">
        <v>72.906999999999996</v>
      </c>
      <c r="E2611" s="153">
        <v>254.25700000000001</v>
      </c>
      <c r="F2611" s="153">
        <v>297.92599999999999</v>
      </c>
      <c r="G2611" s="153">
        <v>265.47500000000002</v>
      </c>
      <c r="H2611" s="153">
        <v>209.095</v>
      </c>
      <c r="I2611" s="153">
        <v>104.45399999999999</v>
      </c>
      <c r="J2611" s="153">
        <v>50.746000000000002</v>
      </c>
    </row>
    <row r="2612" spans="1:10" x14ac:dyDescent="0.25">
      <c r="A2612" s="152" t="s">
        <v>2512</v>
      </c>
      <c r="B2612" s="153">
        <v>27.121522867110901</v>
      </c>
      <c r="C2612" s="153">
        <v>113.43463654494199</v>
      </c>
      <c r="D2612" s="153">
        <v>43.457000000000001</v>
      </c>
      <c r="E2612" s="153">
        <v>183.471</v>
      </c>
      <c r="F2612" s="153">
        <v>228.61500000000001</v>
      </c>
      <c r="G2612" s="153">
        <v>188.53299999999999</v>
      </c>
      <c r="H2612" s="153">
        <v>156.28299999999999</v>
      </c>
      <c r="I2612" s="153">
        <v>68.662999999999997</v>
      </c>
      <c r="J2612" s="153">
        <v>23.858000000000001</v>
      </c>
    </row>
    <row r="2613" spans="1:10" x14ac:dyDescent="0.25">
      <c r="A2613" s="152" t="s">
        <v>2513</v>
      </c>
      <c r="B2613" s="153">
        <v>17.9103363032632</v>
      </c>
      <c r="C2613" s="153">
        <v>95.353668944912997</v>
      </c>
      <c r="D2613" s="153">
        <v>21.105</v>
      </c>
      <c r="E2613" s="153">
        <v>123.91200000000001</v>
      </c>
      <c r="F2613" s="153">
        <v>179.03299999999999</v>
      </c>
      <c r="G2613" s="153">
        <v>142.22800000000001</v>
      </c>
      <c r="H2613" s="153">
        <v>113.764</v>
      </c>
      <c r="I2613" s="153">
        <v>49.088999999999999</v>
      </c>
      <c r="J2613" s="153">
        <v>11.968999999999999</v>
      </c>
    </row>
    <row r="2614" spans="1:10" x14ac:dyDescent="0.25">
      <c r="A2614" s="152" t="s">
        <v>2514</v>
      </c>
      <c r="B2614" s="153">
        <v>11.8282040431718</v>
      </c>
      <c r="C2614" s="153">
        <v>80.560660668294005</v>
      </c>
      <c r="D2614" s="153">
        <v>13.595000000000001</v>
      </c>
      <c r="E2614" s="153">
        <v>102.845</v>
      </c>
      <c r="F2614" s="153">
        <v>167.601</v>
      </c>
      <c r="G2614" s="153">
        <v>143.39699999999999</v>
      </c>
      <c r="H2614" s="153">
        <v>99.352999999999994</v>
      </c>
      <c r="I2614" s="153">
        <v>43.326000000000001</v>
      </c>
      <c r="J2614" s="153">
        <v>9.8829999999999991</v>
      </c>
    </row>
    <row r="2615" spans="1:10" x14ac:dyDescent="0.25">
      <c r="A2615" s="152" t="s">
        <v>2515</v>
      </c>
      <c r="B2615" s="153">
        <v>8.9074454334273607</v>
      </c>
      <c r="C2615" s="153">
        <v>72.600259876468499</v>
      </c>
      <c r="D2615" s="153">
        <v>10.638</v>
      </c>
      <c r="E2615" s="153">
        <v>96.025000000000006</v>
      </c>
      <c r="F2615" s="153">
        <v>165.31200000000001</v>
      </c>
      <c r="G2615" s="153">
        <v>153.238</v>
      </c>
      <c r="H2615" s="153">
        <v>97.75</v>
      </c>
      <c r="I2615" s="153">
        <v>41.975000000000001</v>
      </c>
      <c r="J2615" s="153">
        <v>10.061999999999999</v>
      </c>
    </row>
    <row r="2616" spans="1:10" x14ac:dyDescent="0.25">
      <c r="A2616" s="152" t="s">
        <v>2516</v>
      </c>
      <c r="B2616" s="153">
        <v>7.2247352415776298</v>
      </c>
      <c r="C2616" s="153">
        <v>66.598653019527404</v>
      </c>
      <c r="D2616" s="153">
        <v>5.4870000000000001</v>
      </c>
      <c r="E2616" s="153">
        <v>72.332999999999998</v>
      </c>
      <c r="F2616" s="153">
        <v>146.68199999999999</v>
      </c>
      <c r="G2616" s="153">
        <v>154.946</v>
      </c>
      <c r="H2616" s="153">
        <v>81.209999999999994</v>
      </c>
      <c r="I2616" s="153">
        <v>34.345999999999997</v>
      </c>
      <c r="J2616" s="153">
        <v>7.9359999999999999</v>
      </c>
    </row>
    <row r="2617" spans="1:10" x14ac:dyDescent="0.25">
      <c r="A2617" s="152" t="s">
        <v>2517</v>
      </c>
      <c r="B2617" s="153">
        <v>6.3164531361250598</v>
      </c>
      <c r="C2617" s="153">
        <v>61.612305515493198</v>
      </c>
      <c r="D2617" s="153">
        <v>3.9670000000000001</v>
      </c>
      <c r="E2617" s="153">
        <v>60.688000000000002</v>
      </c>
      <c r="F2617" s="153">
        <v>132.15299999999999</v>
      </c>
      <c r="G2617" s="153">
        <v>147.06700000000001</v>
      </c>
      <c r="H2617" s="153">
        <v>71.144999999999996</v>
      </c>
      <c r="I2617" s="153">
        <v>29.626000000000001</v>
      </c>
      <c r="J2617" s="153">
        <v>6.6340000000000003</v>
      </c>
    </row>
    <row r="2618" spans="1:10" x14ac:dyDescent="0.25">
      <c r="A2618" s="152" t="s">
        <v>2518</v>
      </c>
      <c r="B2618" s="153">
        <v>5.6351729021629797</v>
      </c>
      <c r="C2618" s="153">
        <v>57.1816466988857</v>
      </c>
      <c r="D2618" s="153">
        <v>3.0150000000000001</v>
      </c>
      <c r="E2618" s="153">
        <v>52.204000000000001</v>
      </c>
      <c r="F2618" s="153">
        <v>121.19</v>
      </c>
      <c r="G2618" s="153">
        <v>140.90799999999999</v>
      </c>
      <c r="H2618" s="153">
        <v>63.633000000000003</v>
      </c>
      <c r="I2618" s="153">
        <v>25.952999999999999</v>
      </c>
      <c r="J2618" s="153">
        <v>5.577</v>
      </c>
    </row>
    <row r="2619" spans="1:10" x14ac:dyDescent="0.25">
      <c r="A2619" s="152" t="s">
        <v>2519</v>
      </c>
      <c r="B2619" s="153">
        <v>5.1258600753428798</v>
      </c>
      <c r="C2619" s="153">
        <v>53.422471645826498</v>
      </c>
      <c r="D2619" s="153">
        <v>2.4079999999999999</v>
      </c>
      <c r="E2619" s="153">
        <v>45.860999999999997</v>
      </c>
      <c r="F2619" s="153">
        <v>112.631</v>
      </c>
      <c r="G2619" s="153">
        <v>135.77199999999999</v>
      </c>
      <c r="H2619" s="153">
        <v>57.875</v>
      </c>
      <c r="I2619" s="153">
        <v>22.995000000000001</v>
      </c>
      <c r="J2619" s="153">
        <v>4.6980000000000004</v>
      </c>
    </row>
    <row r="2620" spans="1:10" x14ac:dyDescent="0.25">
      <c r="A2620" s="152" t="s">
        <v>2520</v>
      </c>
      <c r="B2620" s="153">
        <v>4.6804948756532498</v>
      </c>
      <c r="C2620" s="153">
        <v>49.849293701675599</v>
      </c>
      <c r="D2620" s="153">
        <v>2.0209999999999999</v>
      </c>
      <c r="E2620" s="153">
        <v>41.295000000000002</v>
      </c>
      <c r="F2620" s="153">
        <v>106.46299999999999</v>
      </c>
      <c r="G2620" s="153">
        <v>132.07499999999999</v>
      </c>
      <c r="H2620" s="153">
        <v>53.709000000000003</v>
      </c>
      <c r="I2620" s="153">
        <v>20.68</v>
      </c>
      <c r="J2620" s="153">
        <v>3.9769999999999999</v>
      </c>
    </row>
    <row r="2621" spans="1:10" x14ac:dyDescent="0.25">
      <c r="A2621" s="152" t="s">
        <v>2521</v>
      </c>
      <c r="B2621" s="153">
        <v>4.2889093610101199</v>
      </c>
      <c r="C2621" s="153">
        <v>46.450870103474202</v>
      </c>
      <c r="D2621" s="153">
        <v>1.792</v>
      </c>
      <c r="E2621" s="153">
        <v>38.209000000000003</v>
      </c>
      <c r="F2621" s="153">
        <v>102.60299999999999</v>
      </c>
      <c r="G2621" s="153">
        <v>130.09200000000001</v>
      </c>
      <c r="H2621" s="153">
        <v>50.987000000000002</v>
      </c>
      <c r="I2621" s="153">
        <v>18.919</v>
      </c>
      <c r="J2621" s="153">
        <v>3.3980000000000001</v>
      </c>
    </row>
    <row r="2622" spans="1:10" x14ac:dyDescent="0.25">
      <c r="A2622" s="152" t="s">
        <v>2522</v>
      </c>
      <c r="B2622" s="153">
        <v>3.9723181787649802</v>
      </c>
      <c r="C2622" s="153">
        <v>43.406058190541799</v>
      </c>
      <c r="D2622" s="153">
        <v>1.6759999999999999</v>
      </c>
      <c r="E2622" s="153">
        <v>36.325000000000003</v>
      </c>
      <c r="F2622" s="153">
        <v>100.80800000000001</v>
      </c>
      <c r="G2622" s="153">
        <v>129.76499999999999</v>
      </c>
      <c r="H2622" s="153">
        <v>49.5</v>
      </c>
      <c r="I2622" s="153">
        <v>17.603999999999999</v>
      </c>
      <c r="J2622" s="153">
        <v>2.9220000000000002</v>
      </c>
    </row>
    <row r="2623" spans="1:10" x14ac:dyDescent="0.25">
      <c r="A2623" s="152" t="s">
        <v>2523</v>
      </c>
      <c r="B2623" s="153">
        <v>110.332196596169</v>
      </c>
      <c r="C2623" s="153">
        <v>252.55206019657501</v>
      </c>
      <c r="D2623" s="153">
        <v>51.331000000000003</v>
      </c>
      <c r="E2623" s="153">
        <v>243.59899999999999</v>
      </c>
      <c r="F2623" s="153">
        <v>300.584</v>
      </c>
      <c r="G2623" s="153">
        <v>263.60899999999998</v>
      </c>
      <c r="H2623" s="153">
        <v>193.566</v>
      </c>
      <c r="I2623" s="153">
        <v>102.22499999999999</v>
      </c>
      <c r="J2623" s="153">
        <v>25.666</v>
      </c>
    </row>
    <row r="2624" spans="1:10" x14ac:dyDescent="0.25">
      <c r="A2624" s="152" t="s">
        <v>2524</v>
      </c>
      <c r="B2624" s="153">
        <v>76.633204709917493</v>
      </c>
      <c r="C2624" s="153">
        <v>193.69068370414101</v>
      </c>
      <c r="D2624" s="153">
        <v>48.360999999999997</v>
      </c>
      <c r="E2624" s="153">
        <v>259.58499999999998</v>
      </c>
      <c r="F2624" s="153">
        <v>332.62400000000002</v>
      </c>
      <c r="G2624" s="153">
        <v>271.42599999999999</v>
      </c>
      <c r="H2624" s="153">
        <v>191.48</v>
      </c>
      <c r="I2624" s="153">
        <v>89.813999999999993</v>
      </c>
      <c r="J2624" s="153">
        <v>18.75</v>
      </c>
    </row>
    <row r="2625" spans="1:10" x14ac:dyDescent="0.25">
      <c r="A2625" s="152" t="s">
        <v>2525</v>
      </c>
      <c r="B2625" s="153">
        <v>62.169249013483601</v>
      </c>
      <c r="C2625" s="153">
        <v>170.77345228166601</v>
      </c>
      <c r="D2625" s="153">
        <v>42.003</v>
      </c>
      <c r="E2625" s="153">
        <v>257.00200000000001</v>
      </c>
      <c r="F2625" s="153">
        <v>329.49299999999999</v>
      </c>
      <c r="G2625" s="153">
        <v>225.00200000000001</v>
      </c>
      <c r="H2625" s="153">
        <v>134.50200000000001</v>
      </c>
      <c r="I2625" s="153">
        <v>60.002000000000002</v>
      </c>
      <c r="J2625" s="153">
        <v>9.4960000000000004</v>
      </c>
    </row>
    <row r="2626" spans="1:10" x14ac:dyDescent="0.25">
      <c r="A2626" s="152" t="s">
        <v>2526</v>
      </c>
      <c r="B2626" s="153">
        <v>50.440440338704299</v>
      </c>
      <c r="C2626" s="153">
        <v>150.55928617184699</v>
      </c>
      <c r="D2626" s="153">
        <v>38</v>
      </c>
      <c r="E2626" s="153">
        <v>249.501</v>
      </c>
      <c r="F2626" s="153">
        <v>309.50099999999998</v>
      </c>
      <c r="G2626" s="153">
        <v>171.00200000000001</v>
      </c>
      <c r="H2626" s="153">
        <v>79.495999999999995</v>
      </c>
      <c r="I2626" s="153">
        <v>30.498999999999999</v>
      </c>
      <c r="J2626" s="153">
        <v>4.5010000000000003</v>
      </c>
    </row>
    <row r="2627" spans="1:10" x14ac:dyDescent="0.25">
      <c r="A2627" s="152" t="s">
        <v>2527</v>
      </c>
      <c r="B2627" s="153">
        <v>23.3781498102333</v>
      </c>
      <c r="C2627" s="153">
        <v>134.62080928238899</v>
      </c>
      <c r="D2627" s="153">
        <v>36.997999999999998</v>
      </c>
      <c r="E2627" s="153">
        <v>214.5</v>
      </c>
      <c r="F2627" s="153">
        <v>252.5</v>
      </c>
      <c r="G2627" s="153">
        <v>113.504</v>
      </c>
      <c r="H2627" s="153">
        <v>42.497999999999998</v>
      </c>
      <c r="I2627" s="153">
        <v>13.997</v>
      </c>
      <c r="J2627" s="153">
        <v>2.5030000000000001</v>
      </c>
    </row>
    <row r="2628" spans="1:10" x14ac:dyDescent="0.25">
      <c r="A2628" s="152" t="s">
        <v>2528</v>
      </c>
      <c r="B2628" s="153">
        <v>17.094400177145701</v>
      </c>
      <c r="C2628" s="153">
        <v>121.406132226973</v>
      </c>
      <c r="D2628" s="153">
        <v>33.502000000000002</v>
      </c>
      <c r="E2628" s="153">
        <v>185.50200000000001</v>
      </c>
      <c r="F2628" s="153">
        <v>205.999</v>
      </c>
      <c r="G2628" s="153">
        <v>74.501000000000005</v>
      </c>
      <c r="H2628" s="153">
        <v>20.998000000000001</v>
      </c>
      <c r="I2628" s="153">
        <v>5.9980000000000002</v>
      </c>
      <c r="J2628" s="153">
        <v>1.5</v>
      </c>
    </row>
    <row r="2629" spans="1:10" x14ac:dyDescent="0.25">
      <c r="A2629" s="152" t="s">
        <v>2529</v>
      </c>
      <c r="B2629" s="153">
        <v>13.0814674192262</v>
      </c>
      <c r="C2629" s="153">
        <v>109.04490869914</v>
      </c>
      <c r="D2629" s="153">
        <v>26.001000000000001</v>
      </c>
      <c r="E2629" s="153">
        <v>154.5</v>
      </c>
      <c r="F2629" s="153">
        <v>178.99799999999999</v>
      </c>
      <c r="G2629" s="153">
        <v>62.5</v>
      </c>
      <c r="H2629" s="153">
        <v>13.997999999999999</v>
      </c>
      <c r="I2629" s="153">
        <v>3.0019999999999998</v>
      </c>
      <c r="J2629" s="153">
        <v>0.501</v>
      </c>
    </row>
    <row r="2630" spans="1:10" x14ac:dyDescent="0.25">
      <c r="A2630" s="152" t="s">
        <v>2530</v>
      </c>
      <c r="B2630" s="153">
        <v>9.3881309655208192</v>
      </c>
      <c r="C2630" s="153">
        <v>95.5289626622546</v>
      </c>
      <c r="D2630" s="153">
        <v>18</v>
      </c>
      <c r="E2630" s="153">
        <v>114.499</v>
      </c>
      <c r="F2630" s="153">
        <v>158.499</v>
      </c>
      <c r="G2630" s="153">
        <v>62.5</v>
      </c>
      <c r="H2630" s="153">
        <v>13.502000000000001</v>
      </c>
      <c r="I2630" s="153">
        <v>2</v>
      </c>
      <c r="J2630" s="153">
        <v>0</v>
      </c>
    </row>
    <row r="2631" spans="1:10" x14ac:dyDescent="0.25">
      <c r="A2631" s="152" t="s">
        <v>2531</v>
      </c>
      <c r="B2631" s="153">
        <v>8.2819594739508293</v>
      </c>
      <c r="C2631" s="153">
        <v>87.959351146106499</v>
      </c>
      <c r="D2631" s="153">
        <v>17</v>
      </c>
      <c r="E2631" s="153">
        <v>93</v>
      </c>
      <c r="F2631" s="153">
        <v>153.5</v>
      </c>
      <c r="G2631" s="153">
        <v>75.501000000000005</v>
      </c>
      <c r="H2631" s="153">
        <v>17.498999999999999</v>
      </c>
      <c r="I2631" s="153">
        <v>2</v>
      </c>
      <c r="J2631" s="153">
        <v>0</v>
      </c>
    </row>
    <row r="2632" spans="1:10" x14ac:dyDescent="0.25">
      <c r="A2632" s="152" t="s">
        <v>2532</v>
      </c>
      <c r="B2632" s="153">
        <v>9.1484578817639903</v>
      </c>
      <c r="C2632" s="153">
        <v>80.292499075810696</v>
      </c>
      <c r="D2632" s="153">
        <v>15.499000000000001</v>
      </c>
      <c r="E2632" s="153">
        <v>78.998999999999995</v>
      </c>
      <c r="F2632" s="153">
        <v>140.501</v>
      </c>
      <c r="G2632" s="153">
        <v>85.998000000000005</v>
      </c>
      <c r="H2632" s="153">
        <v>22.001999999999999</v>
      </c>
      <c r="I2632" s="153">
        <v>2.5009999999999999</v>
      </c>
      <c r="J2632" s="153">
        <v>0</v>
      </c>
    </row>
    <row r="2633" spans="1:10" x14ac:dyDescent="0.25">
      <c r="A2633" s="152" t="s">
        <v>2533</v>
      </c>
      <c r="B2633" s="153">
        <v>7.7910240705358902</v>
      </c>
      <c r="C2633" s="153">
        <v>69.879425519467304</v>
      </c>
      <c r="D2633" s="153">
        <v>12.000999999999999</v>
      </c>
      <c r="E2633" s="153">
        <v>60.5</v>
      </c>
      <c r="F2633" s="153">
        <v>109.501</v>
      </c>
      <c r="G2633" s="153">
        <v>78.998999999999995</v>
      </c>
      <c r="H2633" s="153">
        <v>21.998999999999999</v>
      </c>
      <c r="I2633" s="153">
        <v>3</v>
      </c>
      <c r="J2633" s="153">
        <v>0</v>
      </c>
    </row>
    <row r="2634" spans="1:10" x14ac:dyDescent="0.25">
      <c r="A2634" s="152" t="s">
        <v>2534</v>
      </c>
      <c r="B2634" s="153">
        <v>6.5185163515174596</v>
      </c>
      <c r="C2634" s="153">
        <v>61.932992230542602</v>
      </c>
      <c r="D2634" s="153">
        <v>6.7990000000000004</v>
      </c>
      <c r="E2634" s="153">
        <v>40.802</v>
      </c>
      <c r="F2634" s="153">
        <v>85.801000000000002</v>
      </c>
      <c r="G2634" s="153">
        <v>85.200999999999993</v>
      </c>
      <c r="H2634" s="153">
        <v>29.6</v>
      </c>
      <c r="I2634" s="153">
        <v>4.0010000000000003</v>
      </c>
      <c r="J2634" s="153">
        <v>7.5999999999999998E-2</v>
      </c>
    </row>
    <row r="2635" spans="1:10" x14ac:dyDescent="0.25">
      <c r="A2635" s="152" t="s">
        <v>2535</v>
      </c>
      <c r="B2635" s="153">
        <v>5.2970657822572997</v>
      </c>
      <c r="C2635" s="153">
        <v>57.704880645082198</v>
      </c>
      <c r="D2635" s="153">
        <v>4</v>
      </c>
      <c r="E2635" s="153">
        <v>23.498999999999999</v>
      </c>
      <c r="F2635" s="153">
        <v>65.498000000000005</v>
      </c>
      <c r="G2635" s="153">
        <v>80.748999999999995</v>
      </c>
      <c r="H2635" s="153">
        <v>35.749000000000002</v>
      </c>
      <c r="I2635" s="153">
        <v>5.2510000000000003</v>
      </c>
      <c r="J2635" s="153">
        <v>0.17399999999999999</v>
      </c>
    </row>
    <row r="2636" spans="1:10" x14ac:dyDescent="0.25">
      <c r="A2636" s="152" t="s">
        <v>2536</v>
      </c>
      <c r="B2636" s="153">
        <v>4.3496952421308004</v>
      </c>
      <c r="C2636" s="153">
        <v>53.948108185805303</v>
      </c>
      <c r="D2636" s="153">
        <v>1.6579999999999999</v>
      </c>
      <c r="E2636" s="153">
        <v>10.728999999999999</v>
      </c>
      <c r="F2636" s="153">
        <v>44.765000000000001</v>
      </c>
      <c r="G2636" s="153">
        <v>85.697000000000003</v>
      </c>
      <c r="H2636" s="153">
        <v>54.128</v>
      </c>
      <c r="I2636" s="153">
        <v>9.1189999999999998</v>
      </c>
      <c r="J2636" s="153">
        <v>0.184</v>
      </c>
    </row>
    <row r="2637" spans="1:10" x14ac:dyDescent="0.25">
      <c r="A2637" s="152" t="s">
        <v>2537</v>
      </c>
      <c r="B2637" s="153">
        <v>3.6110800810424899</v>
      </c>
      <c r="C2637" s="153">
        <v>50.243937044389902</v>
      </c>
      <c r="D2637" s="153">
        <v>1.2150000000000001</v>
      </c>
      <c r="E2637" s="153">
        <v>8.1199999999999992</v>
      </c>
      <c r="F2637" s="153">
        <v>39.701000000000001</v>
      </c>
      <c r="G2637" s="153">
        <v>88.674999999999997</v>
      </c>
      <c r="H2637" s="153">
        <v>62.607999999999997</v>
      </c>
      <c r="I2637" s="153">
        <v>11.523</v>
      </c>
      <c r="J2637" s="153">
        <v>0.17799999999999999</v>
      </c>
    </row>
    <row r="2638" spans="1:10" x14ac:dyDescent="0.25">
      <c r="A2638" s="152" t="s">
        <v>2538</v>
      </c>
      <c r="B2638" s="153">
        <v>3.0535089767454999</v>
      </c>
      <c r="C2638" s="153">
        <v>46.850211654089598</v>
      </c>
      <c r="D2638" s="153">
        <v>1.014</v>
      </c>
      <c r="E2638" s="153">
        <v>6.9429999999999996</v>
      </c>
      <c r="F2638" s="153">
        <v>38.590000000000003</v>
      </c>
      <c r="G2638" s="153">
        <v>96.207999999999998</v>
      </c>
      <c r="H2638" s="153">
        <v>72.748000000000005</v>
      </c>
      <c r="I2638" s="153">
        <v>14.75</v>
      </c>
      <c r="J2638" s="153">
        <v>0.187</v>
      </c>
    </row>
    <row r="2639" spans="1:10" x14ac:dyDescent="0.25">
      <c r="A2639" s="152" t="s">
        <v>2539</v>
      </c>
      <c r="B2639" s="153">
        <v>2.6361329542848901</v>
      </c>
      <c r="C2639" s="153">
        <v>43.644711964889801</v>
      </c>
      <c r="D2639" s="153">
        <v>0.90500000000000003</v>
      </c>
      <c r="E2639" s="153">
        <v>6.3090000000000002</v>
      </c>
      <c r="F2639" s="153">
        <v>38.607999999999997</v>
      </c>
      <c r="G2639" s="153">
        <v>103.042</v>
      </c>
      <c r="H2639" s="153">
        <v>80.207999999999998</v>
      </c>
      <c r="I2639" s="153">
        <v>17.95</v>
      </c>
      <c r="J2639" s="153">
        <v>0.19800000000000001</v>
      </c>
    </row>
    <row r="2640" spans="1:10" x14ac:dyDescent="0.25">
      <c r="A2640" s="152" t="s">
        <v>2540</v>
      </c>
      <c r="B2640" s="153">
        <v>2.3403776056327699</v>
      </c>
      <c r="C2640" s="153">
        <v>40.712680290960201</v>
      </c>
      <c r="D2640" s="153">
        <v>0.86699999999999999</v>
      </c>
      <c r="E2640" s="153">
        <v>6.1189999999999998</v>
      </c>
      <c r="F2640" s="153">
        <v>39.914000000000001</v>
      </c>
      <c r="G2640" s="153">
        <v>109.864</v>
      </c>
      <c r="H2640" s="153">
        <v>84.998999999999995</v>
      </c>
      <c r="I2640" s="153">
        <v>20.844000000000001</v>
      </c>
      <c r="J2640" s="153">
        <v>0.21299999999999999</v>
      </c>
    </row>
    <row r="2641" spans="1:10" x14ac:dyDescent="0.25">
      <c r="A2641" s="152" t="s">
        <v>2541</v>
      </c>
      <c r="B2641" s="153">
        <v>2.11279979610224</v>
      </c>
      <c r="C2641" s="153">
        <v>38.055443800326103</v>
      </c>
      <c r="D2641" s="153">
        <v>0.91</v>
      </c>
      <c r="E2641" s="153">
        <v>6.4260000000000002</v>
      </c>
      <c r="F2641" s="153">
        <v>41.924999999999997</v>
      </c>
      <c r="G2641" s="153">
        <v>116.258</v>
      </c>
      <c r="H2641" s="153">
        <v>89.004000000000005</v>
      </c>
      <c r="I2641" s="153">
        <v>21.893000000000001</v>
      </c>
      <c r="J2641" s="153">
        <v>0.224</v>
      </c>
    </row>
    <row r="2642" spans="1:10" x14ac:dyDescent="0.25">
      <c r="A2642" s="152" t="s">
        <v>2542</v>
      </c>
      <c r="B2642" s="153">
        <v>1.9260592823724401</v>
      </c>
      <c r="C2642" s="153">
        <v>35.432091218239997</v>
      </c>
      <c r="D2642" s="153">
        <v>0.95099999999999996</v>
      </c>
      <c r="E2642" s="153">
        <v>6.718</v>
      </c>
      <c r="F2642" s="153">
        <v>43.825000000000003</v>
      </c>
      <c r="G2642" s="153">
        <v>121.52800000000001</v>
      </c>
      <c r="H2642" s="153">
        <v>93.037999999999997</v>
      </c>
      <c r="I2642" s="153">
        <v>22.885999999999999</v>
      </c>
      <c r="J2642" s="153">
        <v>0.23400000000000001</v>
      </c>
    </row>
    <row r="2643" spans="1:10" x14ac:dyDescent="0.25">
      <c r="A2643" s="152" t="s">
        <v>2543</v>
      </c>
      <c r="B2643" s="153">
        <v>348.671708055301</v>
      </c>
      <c r="C2643" s="153">
        <v>443.39411119862399</v>
      </c>
      <c r="D2643" s="153">
        <v>112.675</v>
      </c>
      <c r="E2643" s="153">
        <v>273.24</v>
      </c>
      <c r="F2643" s="153">
        <v>314.39800000000002</v>
      </c>
      <c r="G2643" s="153">
        <v>272.96300000000002</v>
      </c>
      <c r="H2643" s="153">
        <v>201.85400000000001</v>
      </c>
      <c r="I2643" s="153">
        <v>111.712</v>
      </c>
      <c r="J2643" s="153">
        <v>33.158000000000001</v>
      </c>
    </row>
    <row r="2644" spans="1:10" x14ac:dyDescent="0.25">
      <c r="A2644" s="152" t="s">
        <v>2544</v>
      </c>
      <c r="B2644" s="153">
        <v>281.53132708129903</v>
      </c>
      <c r="C2644" s="153">
        <v>397.709783161997</v>
      </c>
      <c r="D2644" s="153">
        <v>112.675</v>
      </c>
      <c r="E2644" s="153">
        <v>273.24</v>
      </c>
      <c r="F2644" s="153">
        <v>314.39800000000002</v>
      </c>
      <c r="G2644" s="153">
        <v>272.96300000000002</v>
      </c>
      <c r="H2644" s="153">
        <v>201.85400000000001</v>
      </c>
      <c r="I2644" s="153">
        <v>111.712</v>
      </c>
      <c r="J2644" s="153">
        <v>33.158000000000001</v>
      </c>
    </row>
    <row r="2645" spans="1:10" x14ac:dyDescent="0.25">
      <c r="A2645" s="152" t="s">
        <v>2545</v>
      </c>
      <c r="B2645" s="153">
        <v>232.16918859604601</v>
      </c>
      <c r="C2645" s="153">
        <v>353.49802861280199</v>
      </c>
      <c r="D2645" s="153">
        <v>112.675</v>
      </c>
      <c r="E2645" s="153">
        <v>273.24</v>
      </c>
      <c r="F2645" s="153">
        <v>314.39800000000002</v>
      </c>
      <c r="G2645" s="153">
        <v>272.96300000000002</v>
      </c>
      <c r="H2645" s="153">
        <v>201.85400000000001</v>
      </c>
      <c r="I2645" s="153">
        <v>111.712</v>
      </c>
      <c r="J2645" s="153">
        <v>33.158000000000001</v>
      </c>
    </row>
    <row r="2646" spans="1:10" x14ac:dyDescent="0.25">
      <c r="A2646" s="152" t="s">
        <v>2546</v>
      </c>
      <c r="B2646" s="153">
        <v>199.29833217097601</v>
      </c>
      <c r="C2646" s="153">
        <v>313.275708262281</v>
      </c>
      <c r="D2646" s="153">
        <v>112.675</v>
      </c>
      <c r="E2646" s="153">
        <v>273.24</v>
      </c>
      <c r="F2646" s="153">
        <v>314.39800000000002</v>
      </c>
      <c r="G2646" s="153">
        <v>272.96300000000002</v>
      </c>
      <c r="H2646" s="153">
        <v>201.85400000000001</v>
      </c>
      <c r="I2646" s="153">
        <v>111.712</v>
      </c>
      <c r="J2646" s="153">
        <v>33.158000000000001</v>
      </c>
    </row>
    <row r="2647" spans="1:10" x14ac:dyDescent="0.25">
      <c r="A2647" s="152" t="s">
        <v>2547</v>
      </c>
      <c r="B2647" s="153">
        <v>179.32354686988501</v>
      </c>
      <c r="C2647" s="153">
        <v>278.15199109407001</v>
      </c>
      <c r="D2647" s="153">
        <v>109.955</v>
      </c>
      <c r="E2647" s="153">
        <v>273.858</v>
      </c>
      <c r="F2647" s="153">
        <v>315.10700000000003</v>
      </c>
      <c r="G2647" s="153">
        <v>273.58</v>
      </c>
      <c r="H2647" s="153">
        <v>202.30099999999999</v>
      </c>
      <c r="I2647" s="153">
        <v>111.962</v>
      </c>
      <c r="J2647" s="153">
        <v>33.237000000000002</v>
      </c>
    </row>
    <row r="2648" spans="1:10" x14ac:dyDescent="0.25">
      <c r="A2648" s="152" t="s">
        <v>2548</v>
      </c>
      <c r="B2648" s="153">
        <v>166.53898230380301</v>
      </c>
      <c r="C2648" s="153">
        <v>247.58592105894499</v>
      </c>
      <c r="D2648" s="153">
        <v>107.19799999999999</v>
      </c>
      <c r="E2648" s="153">
        <v>274.48399999999998</v>
      </c>
      <c r="F2648" s="153">
        <v>315.82600000000002</v>
      </c>
      <c r="G2648" s="153">
        <v>274.20699999999999</v>
      </c>
      <c r="H2648" s="153">
        <v>202.767</v>
      </c>
      <c r="I2648" s="153">
        <v>112.214</v>
      </c>
      <c r="J2648" s="153">
        <v>33.304000000000002</v>
      </c>
    </row>
    <row r="2649" spans="1:10" x14ac:dyDescent="0.25">
      <c r="A2649" s="152" t="s">
        <v>2549</v>
      </c>
      <c r="B2649" s="153">
        <v>156.33882088022699</v>
      </c>
      <c r="C2649" s="153">
        <v>222.646783140016</v>
      </c>
      <c r="D2649" s="153">
        <v>103.59399999999999</v>
      </c>
      <c r="E2649" s="153">
        <v>268.53399999999999</v>
      </c>
      <c r="F2649" s="153">
        <v>309.29899999999998</v>
      </c>
      <c r="G2649" s="153">
        <v>268.35399999999998</v>
      </c>
      <c r="H2649" s="153">
        <v>198.63</v>
      </c>
      <c r="I2649" s="153">
        <v>109.548</v>
      </c>
      <c r="J2649" s="153">
        <v>30.841000000000001</v>
      </c>
    </row>
    <row r="2650" spans="1:10" x14ac:dyDescent="0.25">
      <c r="A2650" s="152" t="s">
        <v>2550</v>
      </c>
      <c r="B2650" s="153">
        <v>144.68265801762101</v>
      </c>
      <c r="C2650" s="153">
        <v>204.067267790817</v>
      </c>
      <c r="D2650" s="153">
        <v>95.194000000000003</v>
      </c>
      <c r="E2650" s="153">
        <v>267.70100000000002</v>
      </c>
      <c r="F2650" s="153">
        <v>308.51600000000002</v>
      </c>
      <c r="G2650" s="153">
        <v>264.69099999999997</v>
      </c>
      <c r="H2650" s="153">
        <v>193.76400000000001</v>
      </c>
      <c r="I2650" s="153">
        <v>103.14100000000001</v>
      </c>
      <c r="J2650" s="153">
        <v>26.332999999999998</v>
      </c>
    </row>
    <row r="2651" spans="1:10" x14ac:dyDescent="0.25">
      <c r="A2651" s="152" t="s">
        <v>2551</v>
      </c>
      <c r="B2651" s="153">
        <v>132.28384092677601</v>
      </c>
      <c r="C2651" s="153">
        <v>190.41024616540099</v>
      </c>
      <c r="D2651" s="153">
        <v>76.078999999999994</v>
      </c>
      <c r="E2651" s="153">
        <v>247.27500000000001</v>
      </c>
      <c r="F2651" s="153">
        <v>288.26299999999998</v>
      </c>
      <c r="G2651" s="153">
        <v>242.41</v>
      </c>
      <c r="H2651" s="153">
        <v>170.74199999999999</v>
      </c>
      <c r="I2651" s="153">
        <v>86.25</v>
      </c>
      <c r="J2651" s="153">
        <v>22.800999999999998</v>
      </c>
    </row>
    <row r="2652" spans="1:10" x14ac:dyDescent="0.25">
      <c r="A2652" s="152" t="s">
        <v>2552</v>
      </c>
      <c r="B2652" s="153">
        <v>119.202260561266</v>
      </c>
      <c r="C2652" s="153">
        <v>179.82498721991999</v>
      </c>
      <c r="D2652" s="153">
        <v>59.764000000000003</v>
      </c>
      <c r="E2652" s="153">
        <v>220.56700000000001</v>
      </c>
      <c r="F2652" s="153">
        <v>264.96899999999999</v>
      </c>
      <c r="G2652" s="153">
        <v>218.059</v>
      </c>
      <c r="H2652" s="153">
        <v>145.131</v>
      </c>
      <c r="I2652" s="153">
        <v>70.762</v>
      </c>
      <c r="J2652" s="153">
        <v>19.648</v>
      </c>
    </row>
    <row r="2653" spans="1:10" x14ac:dyDescent="0.25">
      <c r="A2653" s="152" t="s">
        <v>2553</v>
      </c>
      <c r="B2653" s="153">
        <v>106.815526909067</v>
      </c>
      <c r="C2653" s="153">
        <v>170.681647559136</v>
      </c>
      <c r="D2653" s="153">
        <v>45.938000000000002</v>
      </c>
      <c r="E2653" s="153">
        <v>188.929</v>
      </c>
      <c r="F2653" s="153">
        <v>236.51599999999999</v>
      </c>
      <c r="G2653" s="153">
        <v>188.108</v>
      </c>
      <c r="H2653" s="153">
        <v>116.105</v>
      </c>
      <c r="I2653" s="153">
        <v>53.686999999999998</v>
      </c>
      <c r="J2653" s="153">
        <v>16.716999999999999</v>
      </c>
    </row>
    <row r="2654" spans="1:10" x14ac:dyDescent="0.25">
      <c r="A2654" s="152" t="s">
        <v>2554</v>
      </c>
      <c r="B2654" s="153">
        <v>96.594570265973204</v>
      </c>
      <c r="C2654" s="153">
        <v>162.88918672921801</v>
      </c>
      <c r="D2654" s="153">
        <v>41.616</v>
      </c>
      <c r="E2654" s="153">
        <v>184.309</v>
      </c>
      <c r="F2654" s="153">
        <v>233.273</v>
      </c>
      <c r="G2654" s="153">
        <v>180.67099999999999</v>
      </c>
      <c r="H2654" s="153">
        <v>100.625</v>
      </c>
      <c r="I2654" s="153">
        <v>41.6</v>
      </c>
      <c r="J2654" s="153">
        <v>13.906000000000001</v>
      </c>
    </row>
    <row r="2655" spans="1:10" x14ac:dyDescent="0.25">
      <c r="A2655" s="152" t="s">
        <v>2555</v>
      </c>
      <c r="B2655" s="153">
        <v>86.661739129422202</v>
      </c>
      <c r="C2655" s="153">
        <v>145.920863591884</v>
      </c>
      <c r="D2655" s="153">
        <v>40.823999999999998</v>
      </c>
      <c r="E2655" s="153">
        <v>182.125</v>
      </c>
      <c r="F2655" s="153">
        <v>223.78299999999999</v>
      </c>
      <c r="G2655" s="153">
        <v>173.874</v>
      </c>
      <c r="H2655" s="153">
        <v>84.734999999999999</v>
      </c>
      <c r="I2655" s="153">
        <v>29.225000000000001</v>
      </c>
      <c r="J2655" s="153">
        <v>9.4339999999999993</v>
      </c>
    </row>
    <row r="2656" spans="1:10" x14ac:dyDescent="0.25">
      <c r="A2656" s="152" t="s">
        <v>2556</v>
      </c>
      <c r="B2656" s="153">
        <v>78.850125601097005</v>
      </c>
      <c r="C2656" s="153">
        <v>138.69289624175499</v>
      </c>
      <c r="D2656" s="153">
        <v>36.654000000000003</v>
      </c>
      <c r="E2656" s="153">
        <v>176.03299999999999</v>
      </c>
      <c r="F2656" s="153">
        <v>213.64699999999999</v>
      </c>
      <c r="G2656" s="153">
        <v>163.19900000000001</v>
      </c>
      <c r="H2656" s="153">
        <v>63.802999999999997</v>
      </c>
      <c r="I2656" s="153">
        <v>16.658000000000001</v>
      </c>
      <c r="J2656" s="153">
        <v>5.5259999999999998</v>
      </c>
    </row>
    <row r="2657" spans="1:10" x14ac:dyDescent="0.25">
      <c r="A2657" s="152" t="s">
        <v>2557</v>
      </c>
      <c r="B2657" s="153">
        <v>70.6919356423995</v>
      </c>
      <c r="C2657" s="153">
        <v>132.67028304464901</v>
      </c>
      <c r="D2657" s="153">
        <v>33.206000000000003</v>
      </c>
      <c r="E2657" s="153">
        <v>164.85499999999999</v>
      </c>
      <c r="F2657" s="153">
        <v>199.74799999999999</v>
      </c>
      <c r="G2657" s="153">
        <v>151.911</v>
      </c>
      <c r="H2657" s="153">
        <v>53.933</v>
      </c>
      <c r="I2657" s="153">
        <v>12.423</v>
      </c>
      <c r="J2657" s="153">
        <v>4.1239999999999997</v>
      </c>
    </row>
    <row r="2658" spans="1:10" x14ac:dyDescent="0.25">
      <c r="A2658" s="152" t="s">
        <v>2558</v>
      </c>
      <c r="B2658" s="153">
        <v>63.291260556527703</v>
      </c>
      <c r="C2658" s="153">
        <v>126.866675253843</v>
      </c>
      <c r="D2658" s="153">
        <v>30.312999999999999</v>
      </c>
      <c r="E2658" s="153">
        <v>155.18600000000001</v>
      </c>
      <c r="F2658" s="153">
        <v>188.29900000000001</v>
      </c>
      <c r="G2658" s="153">
        <v>142.93600000000001</v>
      </c>
      <c r="H2658" s="153">
        <v>46.531999999999996</v>
      </c>
      <c r="I2658" s="153">
        <v>9.5489999999999995</v>
      </c>
      <c r="J2658" s="153">
        <v>3.145</v>
      </c>
    </row>
    <row r="2659" spans="1:10" x14ac:dyDescent="0.25">
      <c r="A2659" s="152" t="s">
        <v>2559</v>
      </c>
      <c r="B2659" s="153">
        <v>56.516004500925902</v>
      </c>
      <c r="C2659" s="153">
        <v>120.881047910164</v>
      </c>
      <c r="D2659" s="153">
        <v>27.858000000000001</v>
      </c>
      <c r="E2659" s="153">
        <v>146.72900000000001</v>
      </c>
      <c r="F2659" s="153">
        <v>178.82300000000001</v>
      </c>
      <c r="G2659" s="153">
        <v>135.83799999999999</v>
      </c>
      <c r="H2659" s="153">
        <v>40.942</v>
      </c>
      <c r="I2659" s="153">
        <v>7.5570000000000004</v>
      </c>
      <c r="J2659" s="153">
        <v>2.4529999999999998</v>
      </c>
    </row>
    <row r="2660" spans="1:10" x14ac:dyDescent="0.25">
      <c r="A2660" s="152" t="s">
        <v>2560</v>
      </c>
      <c r="B2660" s="153">
        <v>50.5050510240074</v>
      </c>
      <c r="C2660" s="153">
        <v>115.357839060362</v>
      </c>
      <c r="D2660" s="153">
        <v>25.712</v>
      </c>
      <c r="E2660" s="153">
        <v>139.02000000000001</v>
      </c>
      <c r="F2660" s="153">
        <v>170.69300000000001</v>
      </c>
      <c r="G2660" s="153">
        <v>130.08000000000001</v>
      </c>
      <c r="H2660" s="153">
        <v>36.656999999999996</v>
      </c>
      <c r="I2660" s="153">
        <v>6.149</v>
      </c>
      <c r="J2660" s="153">
        <v>1.9490000000000001</v>
      </c>
    </row>
    <row r="2661" spans="1:10" x14ac:dyDescent="0.25">
      <c r="A2661" s="152" t="s">
        <v>2561</v>
      </c>
      <c r="B2661" s="153">
        <v>44.562459643434799</v>
      </c>
      <c r="C2661" s="153">
        <v>109.343264065935</v>
      </c>
      <c r="D2661" s="153">
        <v>23.786999999999999</v>
      </c>
      <c r="E2661" s="153">
        <v>131.72800000000001</v>
      </c>
      <c r="F2661" s="153">
        <v>163.43799999999999</v>
      </c>
      <c r="G2661" s="153">
        <v>125.259</v>
      </c>
      <c r="H2661" s="153">
        <v>33.341000000000001</v>
      </c>
      <c r="I2661" s="153">
        <v>5.133</v>
      </c>
      <c r="J2661" s="153">
        <v>1.5740000000000001</v>
      </c>
    </row>
    <row r="2662" spans="1:10" x14ac:dyDescent="0.25">
      <c r="A2662" s="152" t="s">
        <v>2562</v>
      </c>
      <c r="B2662" s="153">
        <v>39.610070831697101</v>
      </c>
      <c r="C2662" s="153">
        <v>103.487747483137</v>
      </c>
      <c r="D2662" s="153">
        <v>22.071999999999999</v>
      </c>
      <c r="E2662" s="153">
        <v>124.883</v>
      </c>
      <c r="F2662" s="153">
        <v>157.05000000000001</v>
      </c>
      <c r="G2662" s="153">
        <v>121.35</v>
      </c>
      <c r="H2662" s="153">
        <v>30.815000000000001</v>
      </c>
      <c r="I2662" s="153">
        <v>4.3970000000000002</v>
      </c>
      <c r="J2662" s="153">
        <v>1.2929999999999999</v>
      </c>
    </row>
    <row r="2663" spans="1:10" x14ac:dyDescent="0.25">
      <c r="A2663" s="152" t="s">
        <v>2563</v>
      </c>
      <c r="B2663" s="153">
        <v>127.69656389101701</v>
      </c>
      <c r="C2663" s="153">
        <v>283.57396378527602</v>
      </c>
      <c r="D2663" s="153">
        <v>147.55099999999999</v>
      </c>
      <c r="E2663" s="153">
        <v>287.08999999999997</v>
      </c>
      <c r="F2663" s="153">
        <v>282.42</v>
      </c>
      <c r="G2663" s="153">
        <v>210.98</v>
      </c>
      <c r="H2663" s="153">
        <v>138.31700000000001</v>
      </c>
      <c r="I2663" s="153">
        <v>63.427999999999997</v>
      </c>
      <c r="J2663" s="153">
        <v>23.033999999999999</v>
      </c>
    </row>
    <row r="2664" spans="1:10" x14ac:dyDescent="0.25">
      <c r="A2664" s="152" t="s">
        <v>2564</v>
      </c>
      <c r="B2664" s="153">
        <v>111.943490103023</v>
      </c>
      <c r="C2664" s="153">
        <v>249.322654509817</v>
      </c>
      <c r="D2664" s="153">
        <v>146.26</v>
      </c>
      <c r="E2664" s="153">
        <v>294.11900000000003</v>
      </c>
      <c r="F2664" s="153">
        <v>288.93900000000002</v>
      </c>
      <c r="G2664" s="153">
        <v>216.154</v>
      </c>
      <c r="H2664" s="153">
        <v>143.27799999999999</v>
      </c>
      <c r="I2664" s="153">
        <v>64.608999999999995</v>
      </c>
      <c r="J2664" s="153">
        <v>21.140999999999998</v>
      </c>
    </row>
    <row r="2665" spans="1:10" x14ac:dyDescent="0.25">
      <c r="A2665" s="152" t="s">
        <v>2565</v>
      </c>
      <c r="B2665" s="153">
        <v>96.334604102622507</v>
      </c>
      <c r="C2665" s="153">
        <v>215.917875059593</v>
      </c>
      <c r="D2665" s="153">
        <v>141.739</v>
      </c>
      <c r="E2665" s="153">
        <v>294.34100000000001</v>
      </c>
      <c r="F2665" s="153">
        <v>286.11799999999999</v>
      </c>
      <c r="G2665" s="153">
        <v>213.79</v>
      </c>
      <c r="H2665" s="153">
        <v>142.92099999999999</v>
      </c>
      <c r="I2665" s="153">
        <v>61.57</v>
      </c>
      <c r="J2665" s="153">
        <v>17.521000000000001</v>
      </c>
    </row>
    <row r="2666" spans="1:10" x14ac:dyDescent="0.25">
      <c r="A2666" s="152" t="s">
        <v>2566</v>
      </c>
      <c r="B2666" s="153">
        <v>83.057979271305399</v>
      </c>
      <c r="C2666" s="153">
        <v>189.36531651364501</v>
      </c>
      <c r="D2666" s="153">
        <v>137.95400000000001</v>
      </c>
      <c r="E2666" s="153">
        <v>284.77600000000001</v>
      </c>
      <c r="F2666" s="153">
        <v>267.81900000000002</v>
      </c>
      <c r="G2666" s="153">
        <v>198.268</v>
      </c>
      <c r="H2666" s="153">
        <v>131.5</v>
      </c>
      <c r="I2666" s="153">
        <v>49.994999999999997</v>
      </c>
      <c r="J2666" s="153">
        <v>12.528</v>
      </c>
    </row>
    <row r="2667" spans="1:10" x14ac:dyDescent="0.25">
      <c r="A2667" s="152" t="s">
        <v>2567</v>
      </c>
      <c r="B2667" s="153">
        <v>68.081552939317902</v>
      </c>
      <c r="C2667" s="153">
        <v>162.7316497727</v>
      </c>
      <c r="D2667" s="153">
        <v>133.15799999999999</v>
      </c>
      <c r="E2667" s="153">
        <v>268.39699999999999</v>
      </c>
      <c r="F2667" s="153">
        <v>240.5</v>
      </c>
      <c r="G2667" s="153">
        <v>173.72</v>
      </c>
      <c r="H2667" s="153">
        <v>111.696</v>
      </c>
      <c r="I2667" s="153">
        <v>40.064</v>
      </c>
      <c r="J2667" s="153">
        <v>8.9049999999999994</v>
      </c>
    </row>
    <row r="2668" spans="1:10" x14ac:dyDescent="0.25">
      <c r="A2668" s="152" t="s">
        <v>2568</v>
      </c>
      <c r="B2668" s="153">
        <v>53.494720705727701</v>
      </c>
      <c r="C2668" s="153">
        <v>139.386629114714</v>
      </c>
      <c r="D2668" s="153">
        <v>122.577</v>
      </c>
      <c r="E2668" s="153">
        <v>238.64699999999999</v>
      </c>
      <c r="F2668" s="153">
        <v>204.465</v>
      </c>
      <c r="G2668" s="153">
        <v>142.608</v>
      </c>
      <c r="H2668" s="153">
        <v>87.054000000000002</v>
      </c>
      <c r="I2668" s="153">
        <v>34.283000000000001</v>
      </c>
      <c r="J2668" s="153">
        <v>7.7460000000000004</v>
      </c>
    </row>
    <row r="2669" spans="1:10" x14ac:dyDescent="0.25">
      <c r="A2669" s="152" t="s">
        <v>2569</v>
      </c>
      <c r="B2669" s="153">
        <v>45.041229443067401</v>
      </c>
      <c r="C2669" s="153">
        <v>118.009580340152</v>
      </c>
      <c r="D2669" s="153">
        <v>111.137</v>
      </c>
      <c r="E2669" s="153">
        <v>208.65100000000001</v>
      </c>
      <c r="F2669" s="153">
        <v>178.422</v>
      </c>
      <c r="G2669" s="153">
        <v>122.179</v>
      </c>
      <c r="H2669" s="153">
        <v>70.483999999999995</v>
      </c>
      <c r="I2669" s="153">
        <v>28.067</v>
      </c>
      <c r="J2669" s="153">
        <v>6.5</v>
      </c>
    </row>
    <row r="2670" spans="1:10" x14ac:dyDescent="0.25">
      <c r="A2670" s="152" t="s">
        <v>2570</v>
      </c>
      <c r="B2670" s="153">
        <v>37.7251079580411</v>
      </c>
      <c r="C2670" s="153">
        <v>103.381760946005</v>
      </c>
      <c r="D2670" s="153">
        <v>102.584</v>
      </c>
      <c r="E2670" s="153">
        <v>183.108</v>
      </c>
      <c r="F2670" s="153">
        <v>163.381</v>
      </c>
      <c r="G2670" s="153">
        <v>111.482</v>
      </c>
      <c r="H2670" s="153">
        <v>59.689</v>
      </c>
      <c r="I2670" s="153">
        <v>21.956</v>
      </c>
      <c r="J2670" s="153">
        <v>5.46</v>
      </c>
    </row>
    <row r="2671" spans="1:10" x14ac:dyDescent="0.25">
      <c r="A2671" s="152" t="s">
        <v>2571</v>
      </c>
      <c r="B2671" s="153">
        <v>33.164985622612399</v>
      </c>
      <c r="C2671" s="153">
        <v>95.517852061325499</v>
      </c>
      <c r="D2671" s="153">
        <v>92.481999999999999</v>
      </c>
      <c r="E2671" s="153">
        <v>166.04300000000001</v>
      </c>
      <c r="F2671" s="153">
        <v>148.54599999999999</v>
      </c>
      <c r="G2671" s="153">
        <v>107.643</v>
      </c>
      <c r="H2671" s="153">
        <v>51.176000000000002</v>
      </c>
      <c r="I2671" s="153">
        <v>15.669</v>
      </c>
      <c r="J2671" s="153">
        <v>2.4409999999999998</v>
      </c>
    </row>
    <row r="2672" spans="1:10" x14ac:dyDescent="0.25">
      <c r="A2672" s="152" t="s">
        <v>2572</v>
      </c>
      <c r="B2672" s="153">
        <v>30.050807054742201</v>
      </c>
      <c r="C2672" s="153">
        <v>91.105083857666003</v>
      </c>
      <c r="D2672" s="153">
        <v>93.983000000000004</v>
      </c>
      <c r="E2672" s="153">
        <v>157.30500000000001</v>
      </c>
      <c r="F2672" s="153">
        <v>142.18100000000001</v>
      </c>
      <c r="G2672" s="153">
        <v>102.855</v>
      </c>
      <c r="H2672" s="153">
        <v>50.420999999999999</v>
      </c>
      <c r="I2672" s="153">
        <v>14.118</v>
      </c>
      <c r="J2672" s="153">
        <v>1.8169999999999999</v>
      </c>
    </row>
    <row r="2673" spans="1:10" x14ac:dyDescent="0.25">
      <c r="A2673" s="152" t="s">
        <v>2573</v>
      </c>
      <c r="B2673" s="153">
        <v>25.850616002066101</v>
      </c>
      <c r="C2673" s="153">
        <v>88.518481631728804</v>
      </c>
      <c r="D2673" s="153">
        <v>85.87</v>
      </c>
      <c r="E2673" s="153">
        <v>150.227</v>
      </c>
      <c r="F2673" s="153">
        <v>134.018</v>
      </c>
      <c r="G2673" s="153">
        <v>93.884</v>
      </c>
      <c r="H2673" s="153">
        <v>43.994999999999997</v>
      </c>
      <c r="I2673" s="153">
        <v>11.677</v>
      </c>
      <c r="J2673" s="153">
        <v>1.349</v>
      </c>
    </row>
    <row r="2674" spans="1:10" x14ac:dyDescent="0.25">
      <c r="A2674" s="152" t="s">
        <v>2574</v>
      </c>
      <c r="B2674" s="153">
        <v>21.9008402400415</v>
      </c>
      <c r="C2674" s="153">
        <v>87.0884554438572</v>
      </c>
      <c r="D2674" s="153">
        <v>81.948999999999998</v>
      </c>
      <c r="E2674" s="153">
        <v>153.47900000000001</v>
      </c>
      <c r="F2674" s="153">
        <v>133.83600000000001</v>
      </c>
      <c r="G2674" s="153">
        <v>89.290999999999997</v>
      </c>
      <c r="H2674" s="153">
        <v>39.090000000000003</v>
      </c>
      <c r="I2674" s="153">
        <v>9.4239999999999995</v>
      </c>
      <c r="J2674" s="153">
        <v>0.99099999999999999</v>
      </c>
    </row>
    <row r="2675" spans="1:10" x14ac:dyDescent="0.25">
      <c r="A2675" s="152" t="s">
        <v>2575</v>
      </c>
      <c r="B2675" s="153">
        <v>19.6799386818149</v>
      </c>
      <c r="C2675" s="153">
        <v>82.155029119506196</v>
      </c>
      <c r="D2675" s="153">
        <v>78.515000000000001</v>
      </c>
      <c r="E2675" s="153">
        <v>149.08799999999999</v>
      </c>
      <c r="F2675" s="153">
        <v>132.19499999999999</v>
      </c>
      <c r="G2675" s="153">
        <v>87.858000000000004</v>
      </c>
      <c r="H2675" s="153">
        <v>38.006</v>
      </c>
      <c r="I2675" s="153">
        <v>9.0909999999999993</v>
      </c>
      <c r="J2675" s="153">
        <v>0.94699999999999995</v>
      </c>
    </row>
    <row r="2676" spans="1:10" x14ac:dyDescent="0.25">
      <c r="A2676" s="152" t="s">
        <v>2576</v>
      </c>
      <c r="B2676" s="153">
        <v>18.183302085660099</v>
      </c>
      <c r="C2676" s="153">
        <v>78.608683581502504</v>
      </c>
      <c r="D2676" s="153">
        <v>70.543000000000006</v>
      </c>
      <c r="E2676" s="153">
        <v>145.97900000000001</v>
      </c>
      <c r="F2676" s="153">
        <v>130.24700000000001</v>
      </c>
      <c r="G2676" s="153">
        <v>83.224999999999994</v>
      </c>
      <c r="H2676" s="153">
        <v>33.56</v>
      </c>
      <c r="I2676" s="153">
        <v>7.2519999999999998</v>
      </c>
      <c r="J2676" s="153">
        <v>0.67400000000000004</v>
      </c>
    </row>
    <row r="2677" spans="1:10" x14ac:dyDescent="0.25">
      <c r="A2677" s="152" t="s">
        <v>2577</v>
      </c>
      <c r="B2677" s="153">
        <v>16.223834733200398</v>
      </c>
      <c r="C2677" s="153">
        <v>74.141396122957701</v>
      </c>
      <c r="D2677" s="153">
        <v>64.671999999999997</v>
      </c>
      <c r="E2677" s="153">
        <v>140.18199999999999</v>
      </c>
      <c r="F2677" s="153">
        <v>126.629</v>
      </c>
      <c r="G2677" s="153">
        <v>80.179000000000002</v>
      </c>
      <c r="H2677" s="153">
        <v>31.411000000000001</v>
      </c>
      <c r="I2677" s="153">
        <v>6.4950000000000001</v>
      </c>
      <c r="J2677" s="153">
        <v>0.57199999999999995</v>
      </c>
    </row>
    <row r="2678" spans="1:10" x14ac:dyDescent="0.25">
      <c r="A2678" s="152" t="s">
        <v>2578</v>
      </c>
      <c r="B2678" s="153">
        <v>14.4902379655573</v>
      </c>
      <c r="C2678" s="153">
        <v>69.817367360335695</v>
      </c>
      <c r="D2678" s="153">
        <v>59.122999999999998</v>
      </c>
      <c r="E2678" s="153">
        <v>134.57900000000001</v>
      </c>
      <c r="F2678" s="153">
        <v>123.837</v>
      </c>
      <c r="G2678" s="153">
        <v>78.239999999999995</v>
      </c>
      <c r="H2678" s="153">
        <v>29.907</v>
      </c>
      <c r="I2678" s="153">
        <v>5.9370000000000003</v>
      </c>
      <c r="J2678" s="153">
        <v>0.497</v>
      </c>
    </row>
    <row r="2679" spans="1:10" x14ac:dyDescent="0.25">
      <c r="A2679" s="152" t="s">
        <v>2579</v>
      </c>
      <c r="B2679" s="153">
        <v>12.9172631522807</v>
      </c>
      <c r="C2679" s="153">
        <v>65.666477358739797</v>
      </c>
      <c r="D2679" s="153">
        <v>53.819000000000003</v>
      </c>
      <c r="E2679" s="153">
        <v>129.00200000000001</v>
      </c>
      <c r="F2679" s="153">
        <v>121.66200000000001</v>
      </c>
      <c r="G2679" s="153">
        <v>77.227999999999994</v>
      </c>
      <c r="H2679" s="153">
        <v>28.931000000000001</v>
      </c>
      <c r="I2679" s="153">
        <v>5.5359999999999996</v>
      </c>
      <c r="J2679" s="153">
        <v>0.442</v>
      </c>
    </row>
    <row r="2680" spans="1:10" x14ac:dyDescent="0.25">
      <c r="A2680" s="152" t="s">
        <v>2580</v>
      </c>
      <c r="B2680" s="153">
        <v>11.529703182698</v>
      </c>
      <c r="C2680" s="153">
        <v>61.679753653246998</v>
      </c>
      <c r="D2680" s="153">
        <v>48.81</v>
      </c>
      <c r="E2680" s="153">
        <v>123.548</v>
      </c>
      <c r="F2680" s="153">
        <v>120.169</v>
      </c>
      <c r="G2680" s="153">
        <v>77.165999999999997</v>
      </c>
      <c r="H2680" s="153">
        <v>28.457000000000001</v>
      </c>
      <c r="I2680" s="153">
        <v>5.27</v>
      </c>
      <c r="J2680" s="153">
        <v>0.4</v>
      </c>
    </row>
    <row r="2681" spans="1:10" x14ac:dyDescent="0.25">
      <c r="A2681" s="152" t="s">
        <v>2581</v>
      </c>
      <c r="B2681" s="153">
        <v>10.3833591719383</v>
      </c>
      <c r="C2681" s="153">
        <v>58.065194881719201</v>
      </c>
      <c r="D2681" s="153">
        <v>44.037999999999997</v>
      </c>
      <c r="E2681" s="153">
        <v>118.07</v>
      </c>
      <c r="F2681" s="153">
        <v>119.194</v>
      </c>
      <c r="G2681" s="153">
        <v>77.944000000000003</v>
      </c>
      <c r="H2681" s="153">
        <v>28.428999999999998</v>
      </c>
      <c r="I2681" s="153">
        <v>5.1150000000000002</v>
      </c>
      <c r="J2681" s="153">
        <v>0.37</v>
      </c>
    </row>
    <row r="2682" spans="1:10" x14ac:dyDescent="0.25">
      <c r="A2682" s="152" t="s">
        <v>2582</v>
      </c>
      <c r="B2682" s="153">
        <v>9.5114534198613701</v>
      </c>
      <c r="C2682" s="153">
        <v>54.397346914932399</v>
      </c>
      <c r="D2682" s="153">
        <v>39.531999999999996</v>
      </c>
      <c r="E2682" s="153">
        <v>112.614</v>
      </c>
      <c r="F2682" s="153">
        <v>118.77</v>
      </c>
      <c r="G2682" s="153">
        <v>79.602999999999994</v>
      </c>
      <c r="H2682" s="153">
        <v>28.850999999999999</v>
      </c>
      <c r="I2682" s="153">
        <v>5.0599999999999996</v>
      </c>
      <c r="J2682" s="153">
        <v>0.35</v>
      </c>
    </row>
    <row r="2683" spans="1:10" x14ac:dyDescent="0.25">
      <c r="A2683" s="152" t="s">
        <v>2583</v>
      </c>
      <c r="B2683" s="153">
        <v>254.04993039380099</v>
      </c>
      <c r="C2683" s="153">
        <v>670.67707465979902</v>
      </c>
      <c r="D2683" s="153">
        <v>69.540999999999997</v>
      </c>
      <c r="E2683" s="153">
        <v>276.29000000000002</v>
      </c>
      <c r="F2683" s="153">
        <v>285.81</v>
      </c>
      <c r="G2683" s="153">
        <v>254.595</v>
      </c>
      <c r="H2683" s="153">
        <v>196.458</v>
      </c>
      <c r="I2683" s="153">
        <v>112.133</v>
      </c>
      <c r="J2683" s="153">
        <v>52.773000000000003</v>
      </c>
    </row>
    <row r="2684" spans="1:10" x14ac:dyDescent="0.25">
      <c r="A2684" s="152" t="s">
        <v>2584</v>
      </c>
      <c r="B2684" s="153">
        <v>230.57943266995699</v>
      </c>
      <c r="C2684" s="153">
        <v>634.81849311037502</v>
      </c>
      <c r="D2684" s="153">
        <v>69.775000000000006</v>
      </c>
      <c r="E2684" s="153">
        <v>277.22000000000003</v>
      </c>
      <c r="F2684" s="153">
        <v>286.77199999999999</v>
      </c>
      <c r="G2684" s="153">
        <v>255.453</v>
      </c>
      <c r="H2684" s="153">
        <v>197.119</v>
      </c>
      <c r="I2684" s="153">
        <v>112.51</v>
      </c>
      <c r="J2684" s="153">
        <v>52.951000000000001</v>
      </c>
    </row>
    <row r="2685" spans="1:10" x14ac:dyDescent="0.25">
      <c r="A2685" s="152" t="s">
        <v>2585</v>
      </c>
      <c r="B2685" s="153">
        <v>206.33975588806999</v>
      </c>
      <c r="C2685" s="153">
        <v>593.53112792125603</v>
      </c>
      <c r="D2685" s="153">
        <v>69.986000000000004</v>
      </c>
      <c r="E2685" s="153">
        <v>278.06299999999999</v>
      </c>
      <c r="F2685" s="153">
        <v>287.642</v>
      </c>
      <c r="G2685" s="153">
        <v>256.22800000000001</v>
      </c>
      <c r="H2685" s="153">
        <v>197.71700000000001</v>
      </c>
      <c r="I2685" s="153">
        <v>112.85299999999999</v>
      </c>
      <c r="J2685" s="153">
        <v>53.110999999999997</v>
      </c>
    </row>
    <row r="2686" spans="1:10" x14ac:dyDescent="0.25">
      <c r="A2686" s="152" t="s">
        <v>2586</v>
      </c>
      <c r="B2686" s="153">
        <v>172.039838284762</v>
      </c>
      <c r="C2686" s="153">
        <v>531.29673330819196</v>
      </c>
      <c r="D2686" s="153">
        <v>84.983999999999995</v>
      </c>
      <c r="E2686" s="153">
        <v>287.98399999999998</v>
      </c>
      <c r="F2686" s="153">
        <v>303.08499999999998</v>
      </c>
      <c r="G2686" s="153">
        <v>268.012</v>
      </c>
      <c r="H2686" s="153">
        <v>155.12799999999999</v>
      </c>
      <c r="I2686" s="153">
        <v>92.155000000000001</v>
      </c>
      <c r="J2686" s="153">
        <v>51.451999999999998</v>
      </c>
    </row>
    <row r="2687" spans="1:10" x14ac:dyDescent="0.25">
      <c r="A2687" s="152" t="s">
        <v>2587</v>
      </c>
      <c r="B2687" s="153">
        <v>146.34202758927799</v>
      </c>
      <c r="C2687" s="153">
        <v>478.51364907289701</v>
      </c>
      <c r="D2687" s="153">
        <v>140.40299999999999</v>
      </c>
      <c r="E2687" s="153">
        <v>333.10500000000002</v>
      </c>
      <c r="F2687" s="153">
        <v>348.94299999999998</v>
      </c>
      <c r="G2687" s="153">
        <v>328.67399999999998</v>
      </c>
      <c r="H2687" s="153">
        <v>34.415999999999997</v>
      </c>
      <c r="I2687" s="153">
        <v>20.440000000000001</v>
      </c>
      <c r="J2687" s="153">
        <v>11.419</v>
      </c>
    </row>
    <row r="2688" spans="1:10" x14ac:dyDescent="0.25">
      <c r="A2688" s="152" t="s">
        <v>2588</v>
      </c>
      <c r="B2688" s="153">
        <v>125.595519915232</v>
      </c>
      <c r="C2688" s="153">
        <v>424.69524142194598</v>
      </c>
      <c r="D2688" s="153">
        <v>107.157</v>
      </c>
      <c r="E2688" s="153">
        <v>266.697</v>
      </c>
      <c r="F2688" s="153">
        <v>284.68400000000003</v>
      </c>
      <c r="G2688" s="153">
        <v>259.98</v>
      </c>
      <c r="H2688" s="153">
        <v>212.70599999999999</v>
      </c>
      <c r="I2688" s="153">
        <v>26.056000000000001</v>
      </c>
      <c r="J2688" s="153">
        <v>16.920000000000002</v>
      </c>
    </row>
    <row r="2689" spans="1:10" x14ac:dyDescent="0.25">
      <c r="A2689" s="152" t="s">
        <v>2589</v>
      </c>
      <c r="B2689" s="153">
        <v>103.965564592673</v>
      </c>
      <c r="C2689" s="153">
        <v>345.71437756522698</v>
      </c>
      <c r="D2689" s="153">
        <v>95.498999999999995</v>
      </c>
      <c r="E2689" s="153">
        <v>240.14500000000001</v>
      </c>
      <c r="F2689" s="153">
        <v>252.58099999999999</v>
      </c>
      <c r="G2689" s="153">
        <v>217.679</v>
      </c>
      <c r="H2689" s="153">
        <v>190.988</v>
      </c>
      <c r="I2689" s="153">
        <v>97.908000000000001</v>
      </c>
      <c r="J2689" s="153">
        <v>0</v>
      </c>
    </row>
    <row r="2690" spans="1:10" x14ac:dyDescent="0.25">
      <c r="A2690" s="152" t="s">
        <v>2590</v>
      </c>
      <c r="B2690" s="153">
        <v>101.560251748708</v>
      </c>
      <c r="C2690" s="153">
        <v>343.61708258385198</v>
      </c>
      <c r="D2690" s="153">
        <v>79.635999999999996</v>
      </c>
      <c r="E2690" s="153">
        <v>232.49</v>
      </c>
      <c r="F2690" s="153">
        <v>238.33099999999999</v>
      </c>
      <c r="G2690" s="153">
        <v>193.40799999999999</v>
      </c>
      <c r="H2690" s="153">
        <v>130.50700000000001</v>
      </c>
      <c r="I2690" s="153">
        <v>87.382999999999996</v>
      </c>
      <c r="J2690" s="153">
        <v>31.445</v>
      </c>
    </row>
    <row r="2691" spans="1:10" x14ac:dyDescent="0.25">
      <c r="A2691" s="152" t="s">
        <v>2591</v>
      </c>
      <c r="B2691" s="153">
        <v>91.524570867543204</v>
      </c>
      <c r="C2691" s="153">
        <v>314.70392408789701</v>
      </c>
      <c r="D2691" s="153">
        <v>68.551000000000002</v>
      </c>
      <c r="E2691" s="153">
        <v>247.227</v>
      </c>
      <c r="F2691" s="153">
        <v>244.98</v>
      </c>
      <c r="G2691" s="153">
        <v>188.797</v>
      </c>
      <c r="H2691" s="153">
        <v>65.183000000000007</v>
      </c>
      <c r="I2691" s="153">
        <v>47.2</v>
      </c>
      <c r="J2691" s="153">
        <v>78.662000000000006</v>
      </c>
    </row>
    <row r="2692" spans="1:10" x14ac:dyDescent="0.25">
      <c r="A2692" s="152" t="s">
        <v>2592</v>
      </c>
      <c r="B2692" s="153">
        <v>83.630883165333501</v>
      </c>
      <c r="C2692" s="153">
        <v>302.13763804144202</v>
      </c>
      <c r="D2692" s="153">
        <v>68.164000000000001</v>
      </c>
      <c r="E2692" s="153">
        <v>232.38800000000001</v>
      </c>
      <c r="F2692" s="153">
        <v>230.74600000000001</v>
      </c>
      <c r="G2692" s="153">
        <v>186.65799999999999</v>
      </c>
      <c r="H2692" s="153">
        <v>99.278000000000006</v>
      </c>
      <c r="I2692" s="153">
        <v>54.994999999999997</v>
      </c>
      <c r="J2692" s="153">
        <v>55.170999999999999</v>
      </c>
    </row>
    <row r="2693" spans="1:10" x14ac:dyDescent="0.25">
      <c r="A2693" s="152" t="s">
        <v>2593</v>
      </c>
      <c r="B2693" s="153">
        <v>75.073702294568903</v>
      </c>
      <c r="C2693" s="153">
        <v>281.75636866962498</v>
      </c>
      <c r="D2693" s="153">
        <v>65.003</v>
      </c>
      <c r="E2693" s="153">
        <v>208.99799999999999</v>
      </c>
      <c r="F2693" s="153">
        <v>207.99799999999999</v>
      </c>
      <c r="G2693" s="153">
        <v>176.99600000000001</v>
      </c>
      <c r="H2693" s="153">
        <v>126.999</v>
      </c>
      <c r="I2693" s="153">
        <v>60.003999999999998</v>
      </c>
      <c r="J2693" s="153">
        <v>31.001999999999999</v>
      </c>
    </row>
    <row r="2694" spans="1:10" x14ac:dyDescent="0.25">
      <c r="A2694" s="152" t="s">
        <v>2594</v>
      </c>
      <c r="B2694" s="153">
        <v>65.767176022780802</v>
      </c>
      <c r="C2694" s="153">
        <v>254.59758775985301</v>
      </c>
      <c r="D2694" s="153">
        <v>61.268000000000001</v>
      </c>
      <c r="E2694" s="153">
        <v>196.98699999999999</v>
      </c>
      <c r="F2694" s="153">
        <v>196.04400000000001</v>
      </c>
      <c r="G2694" s="153">
        <v>166.82499999999999</v>
      </c>
      <c r="H2694" s="153">
        <v>119.7</v>
      </c>
      <c r="I2694" s="153">
        <v>56.555999999999997</v>
      </c>
      <c r="J2694" s="153">
        <v>29.22</v>
      </c>
    </row>
    <row r="2695" spans="1:10" x14ac:dyDescent="0.25">
      <c r="A2695" s="152" t="s">
        <v>2595</v>
      </c>
      <c r="B2695" s="153">
        <v>62.03977157424</v>
      </c>
      <c r="C2695" s="153">
        <v>242.78376683279799</v>
      </c>
      <c r="D2695" s="153">
        <v>56.889000000000003</v>
      </c>
      <c r="E2695" s="153">
        <v>182.90700000000001</v>
      </c>
      <c r="F2695" s="153">
        <v>182.03299999999999</v>
      </c>
      <c r="G2695" s="153">
        <v>154.90100000000001</v>
      </c>
      <c r="H2695" s="153">
        <v>111.14400000000001</v>
      </c>
      <c r="I2695" s="153">
        <v>52.514000000000003</v>
      </c>
      <c r="J2695" s="153">
        <v>27.132000000000001</v>
      </c>
    </row>
    <row r="2696" spans="1:10" x14ac:dyDescent="0.25">
      <c r="A2696" s="152" t="s">
        <v>2596</v>
      </c>
      <c r="B2696" s="153">
        <v>57.864826725127102</v>
      </c>
      <c r="C2696" s="153">
        <v>229.190244591664</v>
      </c>
      <c r="D2696" s="153">
        <v>52.793999999999997</v>
      </c>
      <c r="E2696" s="153">
        <v>170.40899999999999</v>
      </c>
      <c r="F2696" s="153">
        <v>170.51</v>
      </c>
      <c r="G2696" s="153">
        <v>145.364</v>
      </c>
      <c r="H2696" s="153">
        <v>103.982</v>
      </c>
      <c r="I2696" s="153">
        <v>48.837000000000003</v>
      </c>
      <c r="J2696" s="153">
        <v>24.923999999999999</v>
      </c>
    </row>
    <row r="2697" spans="1:10" x14ac:dyDescent="0.25">
      <c r="A2697" s="152" t="s">
        <v>2597</v>
      </c>
      <c r="B2697" s="153">
        <v>54.081754275108501</v>
      </c>
      <c r="C2697" s="153">
        <v>216.853475599094</v>
      </c>
      <c r="D2697" s="153">
        <v>49.17</v>
      </c>
      <c r="E2697" s="153">
        <v>159.458</v>
      </c>
      <c r="F2697" s="153">
        <v>160.62899999999999</v>
      </c>
      <c r="G2697" s="153">
        <v>137.27600000000001</v>
      </c>
      <c r="H2697" s="153">
        <v>97.813999999999993</v>
      </c>
      <c r="I2697" s="153">
        <v>45.603999999999999</v>
      </c>
      <c r="J2697" s="153">
        <v>22.869</v>
      </c>
    </row>
    <row r="2698" spans="1:10" x14ac:dyDescent="0.25">
      <c r="A2698" s="152" t="s">
        <v>2598</v>
      </c>
      <c r="B2698" s="153">
        <v>50.643378685175399</v>
      </c>
      <c r="C2698" s="153">
        <v>205.07958096515699</v>
      </c>
      <c r="D2698" s="153">
        <v>45.869</v>
      </c>
      <c r="E2698" s="153">
        <v>149.72800000000001</v>
      </c>
      <c r="F2698" s="153">
        <v>152.22800000000001</v>
      </c>
      <c r="G2698" s="153">
        <v>130.565</v>
      </c>
      <c r="H2698" s="153">
        <v>92.531999999999996</v>
      </c>
      <c r="I2698" s="153">
        <v>42.703000000000003</v>
      </c>
      <c r="J2698" s="153">
        <v>20.895</v>
      </c>
    </row>
    <row r="2699" spans="1:10" x14ac:dyDescent="0.25">
      <c r="A2699" s="152" t="s">
        <v>2599</v>
      </c>
      <c r="B2699" s="153">
        <v>47.235568608819101</v>
      </c>
      <c r="C2699" s="153">
        <v>193.46249732227901</v>
      </c>
      <c r="D2699" s="153">
        <v>42.863999999999997</v>
      </c>
      <c r="E2699" s="153">
        <v>141.06700000000001</v>
      </c>
      <c r="F2699" s="153">
        <v>145.15100000000001</v>
      </c>
      <c r="G2699" s="153">
        <v>125.068</v>
      </c>
      <c r="H2699" s="153">
        <v>88.018000000000001</v>
      </c>
      <c r="I2699" s="153">
        <v>40.085999999999999</v>
      </c>
      <c r="J2699" s="153">
        <v>19.006</v>
      </c>
    </row>
    <row r="2700" spans="1:10" x14ac:dyDescent="0.25">
      <c r="A2700" s="152" t="s">
        <v>2600</v>
      </c>
      <c r="B2700" s="153">
        <v>44.237751369048198</v>
      </c>
      <c r="C2700" s="153">
        <v>182.85724073553899</v>
      </c>
      <c r="D2700" s="153">
        <v>40.136000000000003</v>
      </c>
      <c r="E2700" s="153">
        <v>133.447</v>
      </c>
      <c r="F2700" s="153">
        <v>139.34100000000001</v>
      </c>
      <c r="G2700" s="153">
        <v>120.735</v>
      </c>
      <c r="H2700" s="153">
        <v>84.242000000000004</v>
      </c>
      <c r="I2700" s="153">
        <v>37.758000000000003</v>
      </c>
      <c r="J2700" s="153">
        <v>17.221</v>
      </c>
    </row>
    <row r="2701" spans="1:10" x14ac:dyDescent="0.25">
      <c r="A2701" s="152" t="s">
        <v>2601</v>
      </c>
      <c r="B2701" s="153">
        <v>41.330805273274201</v>
      </c>
      <c r="C2701" s="153">
        <v>172.242244391649</v>
      </c>
      <c r="D2701" s="153">
        <v>37.561</v>
      </c>
      <c r="E2701" s="153">
        <v>126.401</v>
      </c>
      <c r="F2701" s="153">
        <v>134.29400000000001</v>
      </c>
      <c r="G2701" s="153">
        <v>117.129</v>
      </c>
      <c r="H2701" s="153">
        <v>80.912999999999997</v>
      </c>
      <c r="I2701" s="153">
        <v>35.58</v>
      </c>
      <c r="J2701" s="153">
        <v>15.502000000000001</v>
      </c>
    </row>
    <row r="2702" spans="1:10" x14ac:dyDescent="0.25">
      <c r="A2702" s="152" t="s">
        <v>2602</v>
      </c>
      <c r="B2702" s="153">
        <v>38.664919433099101</v>
      </c>
      <c r="C2702" s="153">
        <v>162.64288792268599</v>
      </c>
      <c r="D2702" s="153">
        <v>35.189</v>
      </c>
      <c r="E2702" s="153">
        <v>120.071</v>
      </c>
      <c r="F2702" s="153">
        <v>130.15199999999999</v>
      </c>
      <c r="G2702" s="153">
        <v>114.371</v>
      </c>
      <c r="H2702" s="153">
        <v>78.099999999999994</v>
      </c>
      <c r="I2702" s="153">
        <v>33.597000000000001</v>
      </c>
      <c r="J2702" s="153">
        <v>13.88</v>
      </c>
    </row>
    <row r="2703" spans="1:10" x14ac:dyDescent="0.25">
      <c r="A2703" s="152" t="s">
        <v>2603</v>
      </c>
      <c r="B2703" s="153">
        <v>102.052849694204</v>
      </c>
      <c r="C2703" s="153">
        <v>173.319315983134</v>
      </c>
      <c r="D2703" s="153">
        <v>97.006</v>
      </c>
      <c r="E2703" s="153">
        <v>282.10000000000002</v>
      </c>
      <c r="F2703" s="153">
        <v>305.09699999999998</v>
      </c>
      <c r="G2703" s="153">
        <v>266.99400000000003</v>
      </c>
      <c r="H2703" s="153">
        <v>205.803</v>
      </c>
      <c r="I2703" s="153">
        <v>109.096</v>
      </c>
      <c r="J2703" s="153">
        <v>33.904000000000003</v>
      </c>
    </row>
    <row r="2704" spans="1:10" x14ac:dyDescent="0.25">
      <c r="A2704" s="152" t="s">
        <v>2604</v>
      </c>
      <c r="B2704" s="153">
        <v>96.763578679326898</v>
      </c>
      <c r="C2704" s="153">
        <v>169.39562699391999</v>
      </c>
      <c r="D2704" s="153">
        <v>97.006</v>
      </c>
      <c r="E2704" s="153">
        <v>282.10000000000002</v>
      </c>
      <c r="F2704" s="153">
        <v>305.09699999999998</v>
      </c>
      <c r="G2704" s="153">
        <v>266.99400000000003</v>
      </c>
      <c r="H2704" s="153">
        <v>205.803</v>
      </c>
      <c r="I2704" s="153">
        <v>109.096</v>
      </c>
      <c r="J2704" s="153">
        <v>33.904000000000003</v>
      </c>
    </row>
    <row r="2705" spans="1:10" x14ac:dyDescent="0.25">
      <c r="A2705" s="152" t="s">
        <v>2605</v>
      </c>
      <c r="B2705" s="153">
        <v>86.110179708873105</v>
      </c>
      <c r="C2705" s="153">
        <v>161.08207808177099</v>
      </c>
      <c r="D2705" s="153">
        <v>96.299000000000007</v>
      </c>
      <c r="E2705" s="153">
        <v>279.904</v>
      </c>
      <c r="F2705" s="153">
        <v>302.80099999999999</v>
      </c>
      <c r="G2705" s="153">
        <v>264.90199999999999</v>
      </c>
      <c r="H2705" s="153">
        <v>204.19399999999999</v>
      </c>
      <c r="I2705" s="153">
        <v>108.29600000000001</v>
      </c>
      <c r="J2705" s="153">
        <v>33.603999999999999</v>
      </c>
    </row>
    <row r="2706" spans="1:10" x14ac:dyDescent="0.25">
      <c r="A2706" s="152" t="s">
        <v>2606</v>
      </c>
      <c r="B2706" s="153">
        <v>80.394503076379706</v>
      </c>
      <c r="C2706" s="153">
        <v>156.78553118148201</v>
      </c>
      <c r="D2706" s="153">
        <v>100.404</v>
      </c>
      <c r="E2706" s="153">
        <v>273.79500000000002</v>
      </c>
      <c r="F2706" s="153">
        <v>282.39299999999997</v>
      </c>
      <c r="G2706" s="153">
        <v>249.50299999999999</v>
      </c>
      <c r="H2706" s="153">
        <v>188.803</v>
      </c>
      <c r="I2706" s="153">
        <v>106.505</v>
      </c>
      <c r="J2706" s="153">
        <v>28.597000000000001</v>
      </c>
    </row>
    <row r="2707" spans="1:10" x14ac:dyDescent="0.25">
      <c r="A2707" s="152" t="s">
        <v>2607</v>
      </c>
      <c r="B2707" s="153">
        <v>72.344213434750898</v>
      </c>
      <c r="C2707" s="153">
        <v>152.824027674501</v>
      </c>
      <c r="D2707" s="153">
        <v>93.805999999999997</v>
      </c>
      <c r="E2707" s="153">
        <v>244.19900000000001</v>
      </c>
      <c r="F2707" s="153">
        <v>246.404</v>
      </c>
      <c r="G2707" s="153">
        <v>213.70099999999999</v>
      </c>
      <c r="H2707" s="153">
        <v>159.297</v>
      </c>
      <c r="I2707" s="153">
        <v>89.096999999999994</v>
      </c>
      <c r="J2707" s="153">
        <v>23.596</v>
      </c>
    </row>
    <row r="2708" spans="1:10" x14ac:dyDescent="0.25">
      <c r="A2708" s="152" t="s">
        <v>2608</v>
      </c>
      <c r="B2708" s="153">
        <v>68.342317133878694</v>
      </c>
      <c r="C2708" s="153">
        <v>151.804203907767</v>
      </c>
      <c r="D2708" s="153">
        <v>95.700999999999993</v>
      </c>
      <c r="E2708" s="153">
        <v>240.10499999999999</v>
      </c>
      <c r="F2708" s="153">
        <v>237.79599999999999</v>
      </c>
      <c r="G2708" s="153">
        <v>204.1</v>
      </c>
      <c r="H2708" s="153">
        <v>151.798</v>
      </c>
      <c r="I2708" s="153">
        <v>86.995999999999995</v>
      </c>
      <c r="J2708" s="153">
        <v>23.504000000000001</v>
      </c>
    </row>
    <row r="2709" spans="1:10" x14ac:dyDescent="0.25">
      <c r="A2709" s="152" t="s">
        <v>2609</v>
      </c>
      <c r="B2709" s="153">
        <v>64.485177928509898</v>
      </c>
      <c r="C2709" s="153">
        <v>150.89481275709201</v>
      </c>
      <c r="D2709" s="153">
        <v>96.787999999999997</v>
      </c>
      <c r="E2709" s="153">
        <v>238.56899999999999</v>
      </c>
      <c r="F2709" s="153">
        <v>233.06</v>
      </c>
      <c r="G2709" s="153">
        <v>199.381</v>
      </c>
      <c r="H2709" s="153">
        <v>150.649</v>
      </c>
      <c r="I2709" s="153">
        <v>82.902000000000001</v>
      </c>
      <c r="J2709" s="153">
        <v>22.651</v>
      </c>
    </row>
    <row r="2710" spans="1:10" x14ac:dyDescent="0.25">
      <c r="A2710" s="152" t="s">
        <v>2610</v>
      </c>
      <c r="B2710" s="153">
        <v>60.816842166617299</v>
      </c>
      <c r="C2710" s="153">
        <v>150.06703696609799</v>
      </c>
      <c r="D2710" s="153">
        <v>91.602999999999994</v>
      </c>
      <c r="E2710" s="153">
        <v>225.297</v>
      </c>
      <c r="F2710" s="153">
        <v>219.40100000000001</v>
      </c>
      <c r="G2710" s="153">
        <v>187.203</v>
      </c>
      <c r="H2710" s="153">
        <v>141.09700000000001</v>
      </c>
      <c r="I2710" s="153">
        <v>71.501999999999995</v>
      </c>
      <c r="J2710" s="153">
        <v>17.896999999999998</v>
      </c>
    </row>
    <row r="2711" spans="1:10" x14ac:dyDescent="0.25">
      <c r="A2711" s="152" t="s">
        <v>2611</v>
      </c>
      <c r="B2711" s="153">
        <v>54.6649791087209</v>
      </c>
      <c r="C2711" s="153">
        <v>148.84212752458501</v>
      </c>
      <c r="D2711" s="153">
        <v>92.403999999999996</v>
      </c>
      <c r="E2711" s="153">
        <v>205.50299999999999</v>
      </c>
      <c r="F2711" s="153">
        <v>203.00299999999999</v>
      </c>
      <c r="G2711" s="153">
        <v>169.898</v>
      </c>
      <c r="H2711" s="153">
        <v>121.09699999999999</v>
      </c>
      <c r="I2711" s="153">
        <v>56.695999999999998</v>
      </c>
      <c r="J2711" s="153">
        <v>13.298999999999999</v>
      </c>
    </row>
    <row r="2712" spans="1:10" x14ac:dyDescent="0.25">
      <c r="A2712" s="152" t="s">
        <v>2612</v>
      </c>
      <c r="B2712" s="153">
        <v>48.633882800517902</v>
      </c>
      <c r="C2712" s="153">
        <v>147.70876459276801</v>
      </c>
      <c r="D2712" s="153">
        <v>91.902000000000001</v>
      </c>
      <c r="E2712" s="153">
        <v>186.899</v>
      </c>
      <c r="F2712" s="153">
        <v>187.102</v>
      </c>
      <c r="G2712" s="153">
        <v>153.601</v>
      </c>
      <c r="H2712" s="153">
        <v>103.301</v>
      </c>
      <c r="I2712" s="153">
        <v>43.899000000000001</v>
      </c>
      <c r="J2712" s="153">
        <v>9.2959999999999994</v>
      </c>
    </row>
    <row r="2713" spans="1:10" x14ac:dyDescent="0.25">
      <c r="A2713" s="152" t="s">
        <v>2613</v>
      </c>
      <c r="B2713" s="153">
        <v>42.581847545103201</v>
      </c>
      <c r="C2713" s="153">
        <v>144.72530683810601</v>
      </c>
      <c r="D2713" s="153">
        <v>76.619</v>
      </c>
      <c r="E2713" s="153">
        <v>156.86600000000001</v>
      </c>
      <c r="F2713" s="153">
        <v>156.76900000000001</v>
      </c>
      <c r="G2713" s="153">
        <v>128.18899999999999</v>
      </c>
      <c r="H2713" s="153">
        <v>85.742000000000004</v>
      </c>
      <c r="I2713" s="153">
        <v>36.213000000000001</v>
      </c>
      <c r="J2713" s="153">
        <v>7.5419999999999998</v>
      </c>
    </row>
    <row r="2714" spans="1:10" x14ac:dyDescent="0.25">
      <c r="A2714" s="152" t="s">
        <v>2614</v>
      </c>
      <c r="B2714" s="153">
        <v>38.506856648379298</v>
      </c>
      <c r="C2714" s="153">
        <v>136.17277791635499</v>
      </c>
      <c r="D2714" s="153">
        <v>67.826999999999998</v>
      </c>
      <c r="E2714" s="153">
        <v>144.18600000000001</v>
      </c>
      <c r="F2714" s="153">
        <v>142.78100000000001</v>
      </c>
      <c r="G2714" s="153">
        <v>114.07299999999999</v>
      </c>
      <c r="H2714" s="153">
        <v>73.831999999999994</v>
      </c>
      <c r="I2714" s="153">
        <v>29.829000000000001</v>
      </c>
      <c r="J2714" s="153">
        <v>5.9119999999999999</v>
      </c>
    </row>
    <row r="2715" spans="1:10" x14ac:dyDescent="0.25">
      <c r="A2715" s="152" t="s">
        <v>2615</v>
      </c>
      <c r="B2715" s="153">
        <v>34.710356407336498</v>
      </c>
      <c r="C2715" s="153">
        <v>127.66331918418</v>
      </c>
      <c r="D2715" s="153">
        <v>60.241</v>
      </c>
      <c r="E2715" s="153">
        <v>129.83699999999999</v>
      </c>
      <c r="F2715" s="153">
        <v>130.29499999999999</v>
      </c>
      <c r="G2715" s="153">
        <v>102.887</v>
      </c>
      <c r="H2715" s="153">
        <v>65.272999999999996</v>
      </c>
      <c r="I2715" s="153">
        <v>26.091999999999999</v>
      </c>
      <c r="J2715" s="153">
        <v>5.1349999999999998</v>
      </c>
    </row>
    <row r="2716" spans="1:10" x14ac:dyDescent="0.25">
      <c r="A2716" s="152" t="s">
        <v>2616</v>
      </c>
      <c r="B2716" s="153">
        <v>33.462450503590603</v>
      </c>
      <c r="C2716" s="153">
        <v>123.840373495989</v>
      </c>
      <c r="D2716" s="153">
        <v>54.597999999999999</v>
      </c>
      <c r="E2716" s="153">
        <v>124.68600000000001</v>
      </c>
      <c r="F2716" s="153">
        <v>126.967</v>
      </c>
      <c r="G2716" s="153">
        <v>97.778999999999996</v>
      </c>
      <c r="H2716" s="153">
        <v>58.863</v>
      </c>
      <c r="I2716" s="153">
        <v>22.143000000000001</v>
      </c>
      <c r="J2716" s="153">
        <v>4.1040000000000001</v>
      </c>
    </row>
    <row r="2717" spans="1:10" x14ac:dyDescent="0.25">
      <c r="A2717" s="152" t="s">
        <v>2617</v>
      </c>
      <c r="B2717" s="153">
        <v>31.010254273244101</v>
      </c>
      <c r="C2717" s="153">
        <v>118.489837021388</v>
      </c>
      <c r="D2717" s="153">
        <v>50.247</v>
      </c>
      <c r="E2717" s="153">
        <v>118.693</v>
      </c>
      <c r="F2717" s="153">
        <v>122.673</v>
      </c>
      <c r="G2717" s="153">
        <v>93.941999999999993</v>
      </c>
      <c r="H2717" s="153">
        <v>55.131</v>
      </c>
      <c r="I2717" s="153">
        <v>20.044</v>
      </c>
      <c r="J2717" s="153">
        <v>3.57</v>
      </c>
    </row>
    <row r="2718" spans="1:10" x14ac:dyDescent="0.25">
      <c r="A2718" s="152" t="s">
        <v>2618</v>
      </c>
      <c r="B2718" s="153">
        <v>28.5705487451837</v>
      </c>
      <c r="C2718" s="153">
        <v>113.048665003637</v>
      </c>
      <c r="D2718" s="153">
        <v>46.121000000000002</v>
      </c>
      <c r="E2718" s="153">
        <v>113.08499999999999</v>
      </c>
      <c r="F2718" s="153">
        <v>119.223</v>
      </c>
      <c r="G2718" s="153">
        <v>91.21</v>
      </c>
      <c r="H2718" s="153">
        <v>52.212000000000003</v>
      </c>
      <c r="I2718" s="153">
        <v>18.297000000000001</v>
      </c>
      <c r="J2718" s="153">
        <v>3.1120000000000001</v>
      </c>
    </row>
    <row r="2719" spans="1:10" x14ac:dyDescent="0.25">
      <c r="A2719" s="152" t="s">
        <v>2619</v>
      </c>
      <c r="B2719" s="153">
        <v>26.2416906908642</v>
      </c>
      <c r="C2719" s="153">
        <v>107.73824650229299</v>
      </c>
      <c r="D2719" s="153">
        <v>42.22</v>
      </c>
      <c r="E2719" s="153">
        <v>107.80800000000001</v>
      </c>
      <c r="F2719" s="153">
        <v>116.542</v>
      </c>
      <c r="G2719" s="153">
        <v>89.477999999999994</v>
      </c>
      <c r="H2719" s="153">
        <v>49.987000000000002</v>
      </c>
      <c r="I2719" s="153">
        <v>16.841000000000001</v>
      </c>
      <c r="J2719" s="153">
        <v>2.7240000000000002</v>
      </c>
    </row>
    <row r="2720" spans="1:10" x14ac:dyDescent="0.25">
      <c r="A2720" s="152" t="s">
        <v>2620</v>
      </c>
      <c r="B2720" s="153">
        <v>23.946419949166401</v>
      </c>
      <c r="C2720" s="153">
        <v>102.306955730539</v>
      </c>
      <c r="D2720" s="153">
        <v>38.442999999999998</v>
      </c>
      <c r="E2720" s="153">
        <v>102.59699999999999</v>
      </c>
      <c r="F2720" s="153">
        <v>114.29600000000001</v>
      </c>
      <c r="G2720" s="153">
        <v>88.466999999999999</v>
      </c>
      <c r="H2720" s="153">
        <v>48.268000000000001</v>
      </c>
      <c r="I2720" s="153">
        <v>15.606999999999999</v>
      </c>
      <c r="J2720" s="153">
        <v>2.3820000000000001</v>
      </c>
    </row>
    <row r="2721" spans="1:10" x14ac:dyDescent="0.25">
      <c r="A2721" s="152" t="s">
        <v>2621</v>
      </c>
      <c r="B2721" s="153">
        <v>21.6309062591755</v>
      </c>
      <c r="C2721" s="153">
        <v>96.823977927765995</v>
      </c>
      <c r="D2721" s="153">
        <v>34.881999999999998</v>
      </c>
      <c r="E2721" s="153">
        <v>97.655000000000001</v>
      </c>
      <c r="F2721" s="153">
        <v>112.705</v>
      </c>
      <c r="G2721" s="153">
        <v>88.328999999999994</v>
      </c>
      <c r="H2721" s="153">
        <v>47.100999999999999</v>
      </c>
      <c r="I2721" s="153">
        <v>14.582000000000001</v>
      </c>
      <c r="J2721" s="153">
        <v>2.0859999999999999</v>
      </c>
    </row>
    <row r="2722" spans="1:10" x14ac:dyDescent="0.25">
      <c r="A2722" s="152" t="s">
        <v>2622</v>
      </c>
      <c r="B2722" s="153">
        <v>19.599809928993199</v>
      </c>
      <c r="C2722" s="153">
        <v>91.760045656610401</v>
      </c>
      <c r="D2722" s="153">
        <v>31.539000000000001</v>
      </c>
      <c r="E2722" s="153">
        <v>92.956999999999994</v>
      </c>
      <c r="F2722" s="153">
        <v>111.746</v>
      </c>
      <c r="G2722" s="153">
        <v>89.052999999999997</v>
      </c>
      <c r="H2722" s="153">
        <v>46.447000000000003</v>
      </c>
      <c r="I2722" s="153">
        <v>13.746</v>
      </c>
      <c r="J2722" s="153">
        <v>1.8320000000000001</v>
      </c>
    </row>
    <row r="2723" spans="1:10" x14ac:dyDescent="0.25">
      <c r="A2723" s="152" t="s">
        <v>2623</v>
      </c>
      <c r="B2723" s="153">
        <v>268.54906833773498</v>
      </c>
      <c r="C2723" s="153">
        <v>334.06295575359798</v>
      </c>
      <c r="D2723" s="153">
        <v>131.74299999999999</v>
      </c>
      <c r="E2723" s="153">
        <v>286.90699999999998</v>
      </c>
      <c r="F2723" s="153">
        <v>321.78199999999998</v>
      </c>
      <c r="G2723" s="153">
        <v>281.43</v>
      </c>
      <c r="H2723" s="153">
        <v>207.595</v>
      </c>
      <c r="I2723" s="153">
        <v>114.604</v>
      </c>
      <c r="J2723" s="153">
        <v>45.939</v>
      </c>
    </row>
    <row r="2724" spans="1:10" x14ac:dyDescent="0.25">
      <c r="A2724" s="152" t="s">
        <v>2624</v>
      </c>
      <c r="B2724" s="153">
        <v>245.98779904014199</v>
      </c>
      <c r="C2724" s="153">
        <v>308.93259912349299</v>
      </c>
      <c r="D2724" s="153">
        <v>131.74299999999999</v>
      </c>
      <c r="E2724" s="153">
        <v>286.90699999999998</v>
      </c>
      <c r="F2724" s="153">
        <v>321.78199999999998</v>
      </c>
      <c r="G2724" s="153">
        <v>281.43</v>
      </c>
      <c r="H2724" s="153">
        <v>207.595</v>
      </c>
      <c r="I2724" s="153">
        <v>114.604</v>
      </c>
      <c r="J2724" s="153">
        <v>45.939</v>
      </c>
    </row>
    <row r="2725" spans="1:10" x14ac:dyDescent="0.25">
      <c r="A2725" s="152" t="s">
        <v>2625</v>
      </c>
      <c r="B2725" s="153">
        <v>220.23205723689901</v>
      </c>
      <c r="C2725" s="153">
        <v>279.43331617727102</v>
      </c>
      <c r="D2725" s="153">
        <v>131.74299999999999</v>
      </c>
      <c r="E2725" s="153">
        <v>286.90699999999998</v>
      </c>
      <c r="F2725" s="153">
        <v>321.78199999999998</v>
      </c>
      <c r="G2725" s="153">
        <v>281.43</v>
      </c>
      <c r="H2725" s="153">
        <v>207.595</v>
      </c>
      <c r="I2725" s="153">
        <v>114.604</v>
      </c>
      <c r="J2725" s="153">
        <v>45.939</v>
      </c>
    </row>
    <row r="2726" spans="1:10" x14ac:dyDescent="0.25">
      <c r="A2726" s="152" t="s">
        <v>2626</v>
      </c>
      <c r="B2726" s="153">
        <v>199.67347448080099</v>
      </c>
      <c r="C2726" s="153">
        <v>255.314409940898</v>
      </c>
      <c r="D2726" s="153">
        <v>104.482</v>
      </c>
      <c r="E2726" s="153">
        <v>270.65899999999999</v>
      </c>
      <c r="F2726" s="153">
        <v>309.572</v>
      </c>
      <c r="G2726" s="153">
        <v>285.46600000000001</v>
      </c>
      <c r="H2726" s="153">
        <v>219.792</v>
      </c>
      <c r="I2726" s="153">
        <v>105.80800000000001</v>
      </c>
      <c r="J2726" s="153">
        <v>44.220999999999997</v>
      </c>
    </row>
    <row r="2727" spans="1:10" x14ac:dyDescent="0.25">
      <c r="A2727" s="152" t="s">
        <v>2627</v>
      </c>
      <c r="B2727" s="153">
        <v>166.62163236054101</v>
      </c>
      <c r="C2727" s="153">
        <v>215.425537292591</v>
      </c>
      <c r="D2727" s="153">
        <v>86.304000000000002</v>
      </c>
      <c r="E2727" s="153">
        <v>246.696</v>
      </c>
      <c r="F2727" s="153">
        <v>292.2</v>
      </c>
      <c r="G2727" s="153">
        <v>265.8</v>
      </c>
      <c r="H2727" s="153">
        <v>201.20400000000001</v>
      </c>
      <c r="I2727" s="153">
        <v>88.596000000000004</v>
      </c>
      <c r="J2727" s="153">
        <v>19.2</v>
      </c>
    </row>
    <row r="2728" spans="1:10" x14ac:dyDescent="0.25">
      <c r="A2728" s="152" t="s">
        <v>2628</v>
      </c>
      <c r="B2728" s="153">
        <v>143.710066957077</v>
      </c>
      <c r="C2728" s="153">
        <v>186.589016250029</v>
      </c>
      <c r="D2728" s="153">
        <v>92.88</v>
      </c>
      <c r="E2728" s="153">
        <v>239.274</v>
      </c>
      <c r="F2728" s="153">
        <v>266.28500000000003</v>
      </c>
      <c r="G2728" s="153">
        <v>220.90299999999999</v>
      </c>
      <c r="H2728" s="153">
        <v>174.506</v>
      </c>
      <c r="I2728" s="153">
        <v>69.887</v>
      </c>
      <c r="J2728" s="153">
        <v>16.265000000000001</v>
      </c>
    </row>
    <row r="2729" spans="1:10" x14ac:dyDescent="0.25">
      <c r="A2729" s="152" t="s">
        <v>2629</v>
      </c>
      <c r="B2729" s="153">
        <v>116.910895578124</v>
      </c>
      <c r="C2729" s="153">
        <v>169.91034302497701</v>
      </c>
      <c r="D2729" s="153">
        <v>74.102000000000004</v>
      </c>
      <c r="E2729" s="153">
        <v>204.39599999999999</v>
      </c>
      <c r="F2729" s="153">
        <v>224.60400000000001</v>
      </c>
      <c r="G2729" s="153">
        <v>191.30099999999999</v>
      </c>
      <c r="H2729" s="153">
        <v>145.79599999999999</v>
      </c>
      <c r="I2729" s="153">
        <v>73.097999999999999</v>
      </c>
      <c r="J2729" s="153">
        <v>16.702999999999999</v>
      </c>
    </row>
    <row r="2730" spans="1:10" x14ac:dyDescent="0.25">
      <c r="A2730" s="152" t="s">
        <v>2630</v>
      </c>
      <c r="B2730" s="153">
        <v>95.5924099467952</v>
      </c>
      <c r="C2730" s="153">
        <v>155.06467625266799</v>
      </c>
      <c r="D2730" s="153">
        <v>71.995999999999995</v>
      </c>
      <c r="E2730" s="153">
        <v>189.69900000000001</v>
      </c>
      <c r="F2730" s="153">
        <v>198.49700000000001</v>
      </c>
      <c r="G2730" s="153">
        <v>165.804</v>
      </c>
      <c r="H2730" s="153">
        <v>122.303</v>
      </c>
      <c r="I2730" s="153">
        <v>58.802</v>
      </c>
      <c r="J2730" s="153">
        <v>12.898999999999999</v>
      </c>
    </row>
    <row r="2731" spans="1:10" x14ac:dyDescent="0.25">
      <c r="A2731" s="152" t="s">
        <v>2631</v>
      </c>
      <c r="B2731" s="153">
        <v>77.335268420093996</v>
      </c>
      <c r="C2731" s="153">
        <v>143.346485713047</v>
      </c>
      <c r="D2731" s="153">
        <v>69.998999999999995</v>
      </c>
      <c r="E2731" s="153">
        <v>176.697</v>
      </c>
      <c r="F2731" s="153">
        <v>175.19800000000001</v>
      </c>
      <c r="G2731" s="153">
        <v>137.5</v>
      </c>
      <c r="H2731" s="153">
        <v>98.501000000000005</v>
      </c>
      <c r="I2731" s="153">
        <v>46.402000000000001</v>
      </c>
      <c r="J2731" s="153">
        <v>9.7029999999999994</v>
      </c>
    </row>
    <row r="2732" spans="1:10" x14ac:dyDescent="0.25">
      <c r="A2732" s="152" t="s">
        <v>2632</v>
      </c>
      <c r="B2732" s="153">
        <v>57.894188340254097</v>
      </c>
      <c r="C2732" s="153">
        <v>128.67619745067401</v>
      </c>
      <c r="D2732" s="153">
        <v>70.501000000000005</v>
      </c>
      <c r="E2732" s="153">
        <v>152.80000000000001</v>
      </c>
      <c r="F2732" s="153">
        <v>145.1</v>
      </c>
      <c r="G2732" s="153">
        <v>124.901</v>
      </c>
      <c r="H2732" s="153">
        <v>84.798000000000002</v>
      </c>
      <c r="I2732" s="153">
        <v>36.301000000000002</v>
      </c>
      <c r="J2732" s="153">
        <v>5.5990000000000002</v>
      </c>
    </row>
    <row r="2733" spans="1:10" x14ac:dyDescent="0.25">
      <c r="A2733" s="152" t="s">
        <v>2633</v>
      </c>
      <c r="B2733" s="153">
        <v>40.426278729765002</v>
      </c>
      <c r="C2733" s="153">
        <v>115.648739618395</v>
      </c>
      <c r="D2733" s="153">
        <v>61.5</v>
      </c>
      <c r="E2733" s="153">
        <v>134.40100000000001</v>
      </c>
      <c r="F2733" s="153">
        <v>132.80000000000001</v>
      </c>
      <c r="G2733" s="153">
        <v>115.602</v>
      </c>
      <c r="H2733" s="153">
        <v>77.001000000000005</v>
      </c>
      <c r="I2733" s="153">
        <v>33.298000000000002</v>
      </c>
      <c r="J2733" s="153">
        <v>5.3979999999999997</v>
      </c>
    </row>
    <row r="2734" spans="1:10" x14ac:dyDescent="0.25">
      <c r="A2734" s="152" t="s">
        <v>2634</v>
      </c>
      <c r="B2734" s="153">
        <v>32.620303635021003</v>
      </c>
      <c r="C2734" s="153">
        <v>105.871039788237</v>
      </c>
      <c r="D2734" s="153">
        <v>54.698</v>
      </c>
      <c r="E2734" s="153">
        <v>120.699</v>
      </c>
      <c r="F2734" s="153">
        <v>125.3</v>
      </c>
      <c r="G2734" s="153">
        <v>110.399</v>
      </c>
      <c r="H2734" s="153">
        <v>71.902000000000001</v>
      </c>
      <c r="I2734" s="153">
        <v>31.402000000000001</v>
      </c>
      <c r="J2734" s="153">
        <v>5.5</v>
      </c>
    </row>
    <row r="2735" spans="1:10" x14ac:dyDescent="0.25">
      <c r="A2735" s="152" t="s">
        <v>2635</v>
      </c>
      <c r="B2735" s="153">
        <v>29.089671196968599</v>
      </c>
      <c r="C2735" s="153">
        <v>98.878002039996304</v>
      </c>
      <c r="D2735" s="153">
        <v>52.139000000000003</v>
      </c>
      <c r="E2735" s="153">
        <v>116.64400000000001</v>
      </c>
      <c r="F2735" s="153">
        <v>122.529</v>
      </c>
      <c r="G2735" s="153">
        <v>106.279</v>
      </c>
      <c r="H2735" s="153">
        <v>67.933999999999997</v>
      </c>
      <c r="I2735" s="153">
        <v>29.36</v>
      </c>
      <c r="J2735" s="153">
        <v>5.1150000000000002</v>
      </c>
    </row>
    <row r="2736" spans="1:10" x14ac:dyDescent="0.25">
      <c r="A2736" s="152" t="s">
        <v>2636</v>
      </c>
      <c r="B2736" s="153">
        <v>24.064214173053401</v>
      </c>
      <c r="C2736" s="153">
        <v>91.265051838698298</v>
      </c>
      <c r="D2736" s="153">
        <v>45.987000000000002</v>
      </c>
      <c r="E2736" s="153">
        <v>106.238</v>
      </c>
      <c r="F2736" s="153">
        <v>119.105</v>
      </c>
      <c r="G2736" s="153">
        <v>103.398</v>
      </c>
      <c r="H2736" s="153">
        <v>63.414000000000001</v>
      </c>
      <c r="I2736" s="153">
        <v>27.042000000000002</v>
      </c>
      <c r="J2736" s="153">
        <v>4.9359999999999999</v>
      </c>
    </row>
    <row r="2737" spans="1:10" x14ac:dyDescent="0.25">
      <c r="A2737" s="152" t="s">
        <v>2637</v>
      </c>
      <c r="B2737" s="153">
        <v>19.555897791796099</v>
      </c>
      <c r="C2737" s="153">
        <v>83.695919763431505</v>
      </c>
      <c r="D2737" s="153">
        <v>41.777999999999999</v>
      </c>
      <c r="E2737" s="153">
        <v>98.759</v>
      </c>
      <c r="F2737" s="153">
        <v>114.682</v>
      </c>
      <c r="G2737" s="153">
        <v>99.924999999999997</v>
      </c>
      <c r="H2737" s="153">
        <v>60.02</v>
      </c>
      <c r="I2737" s="153">
        <v>25.222999999999999</v>
      </c>
      <c r="J2737" s="153">
        <v>4.633</v>
      </c>
    </row>
    <row r="2738" spans="1:10" x14ac:dyDescent="0.25">
      <c r="A2738" s="152" t="s">
        <v>2638</v>
      </c>
      <c r="B2738" s="153">
        <v>16.741898512475199</v>
      </c>
      <c r="C2738" s="153">
        <v>77.241596494553505</v>
      </c>
      <c r="D2738" s="153">
        <v>37.875999999999998</v>
      </c>
      <c r="E2738" s="153">
        <v>92.054000000000002</v>
      </c>
      <c r="F2738" s="153">
        <v>110.928</v>
      </c>
      <c r="G2738" s="153">
        <v>97.206999999999994</v>
      </c>
      <c r="H2738" s="153">
        <v>57.186999999999998</v>
      </c>
      <c r="I2738" s="153">
        <v>23.548999999999999</v>
      </c>
      <c r="J2738" s="153">
        <v>4.2990000000000004</v>
      </c>
    </row>
    <row r="2739" spans="1:10" x14ac:dyDescent="0.25">
      <c r="A2739" s="152" t="s">
        <v>2639</v>
      </c>
      <c r="B2739" s="153">
        <v>14.2678118046606</v>
      </c>
      <c r="C2739" s="153">
        <v>71.032651235961595</v>
      </c>
      <c r="D2739" s="153">
        <v>34.340000000000003</v>
      </c>
      <c r="E2739" s="153">
        <v>86.203000000000003</v>
      </c>
      <c r="F2739" s="153">
        <v>107.999</v>
      </c>
      <c r="G2739" s="153">
        <v>95.39</v>
      </c>
      <c r="H2739" s="153">
        <v>54.957000000000001</v>
      </c>
      <c r="I2739" s="153">
        <v>22.059000000000001</v>
      </c>
      <c r="J2739" s="153">
        <v>3.952</v>
      </c>
    </row>
    <row r="2740" spans="1:10" x14ac:dyDescent="0.25">
      <c r="A2740" s="152" t="s">
        <v>2640</v>
      </c>
      <c r="B2740" s="153">
        <v>12.301299602685701</v>
      </c>
      <c r="C2740" s="153">
        <v>65.643489648010501</v>
      </c>
      <c r="D2740" s="153">
        <v>31.122</v>
      </c>
      <c r="E2740" s="153">
        <v>81.084999999999994</v>
      </c>
      <c r="F2740" s="153">
        <v>105.819</v>
      </c>
      <c r="G2740" s="153">
        <v>94.391000000000005</v>
      </c>
      <c r="H2740" s="153">
        <v>53.262999999999998</v>
      </c>
      <c r="I2740" s="153">
        <v>20.72</v>
      </c>
      <c r="J2740" s="153">
        <v>3.6</v>
      </c>
    </row>
    <row r="2741" spans="1:10" x14ac:dyDescent="0.25">
      <c r="A2741" s="152" t="s">
        <v>2641</v>
      </c>
      <c r="B2741" s="153">
        <v>10.5805827011846</v>
      </c>
      <c r="C2741" s="153">
        <v>60.431284793665903</v>
      </c>
      <c r="D2741" s="153">
        <v>28.149000000000001</v>
      </c>
      <c r="E2741" s="153">
        <v>76.481999999999999</v>
      </c>
      <c r="F2741" s="153">
        <v>104.17100000000001</v>
      </c>
      <c r="G2741" s="153">
        <v>94.034000000000006</v>
      </c>
      <c r="H2741" s="153">
        <v>51.972000000000001</v>
      </c>
      <c r="I2741" s="153">
        <v>19.489000000000001</v>
      </c>
      <c r="J2741" s="153">
        <v>3.2429999999999999</v>
      </c>
    </row>
    <row r="2742" spans="1:10" x14ac:dyDescent="0.25">
      <c r="A2742" s="152" t="s">
        <v>2642</v>
      </c>
      <c r="B2742" s="153">
        <v>9.3348035670895992</v>
      </c>
      <c r="C2742" s="153">
        <v>55.843599920312499</v>
      </c>
      <c r="D2742" s="153">
        <v>25.501000000000001</v>
      </c>
      <c r="E2742" s="153">
        <v>72.613</v>
      </c>
      <c r="F2742" s="153">
        <v>103.432</v>
      </c>
      <c r="G2742" s="153">
        <v>94.662000000000006</v>
      </c>
      <c r="H2742" s="153">
        <v>51.253</v>
      </c>
      <c r="I2742" s="153">
        <v>18.420000000000002</v>
      </c>
      <c r="J2742" s="153">
        <v>2.899</v>
      </c>
    </row>
    <row r="2743" spans="1:10" x14ac:dyDescent="0.25">
      <c r="A2743" s="152" t="s">
        <v>2643</v>
      </c>
      <c r="B2743" s="153">
        <v>137.410011244706</v>
      </c>
      <c r="C2743" s="153">
        <v>282.624717782304</v>
      </c>
      <c r="D2743" s="153">
        <v>69.304000000000002</v>
      </c>
      <c r="E2743" s="153">
        <v>283.44799999999998</v>
      </c>
      <c r="F2743" s="153">
        <v>375.30799999999999</v>
      </c>
      <c r="G2743" s="153">
        <v>333.16300000000001</v>
      </c>
      <c r="H2743" s="153">
        <v>263.56200000000001</v>
      </c>
      <c r="I2743" s="153">
        <v>124.361</v>
      </c>
      <c r="J2743" s="153">
        <v>34.874000000000002</v>
      </c>
    </row>
    <row r="2744" spans="1:10" x14ac:dyDescent="0.25">
      <c r="A2744" s="152" t="s">
        <v>2644</v>
      </c>
      <c r="B2744" s="153">
        <v>121.93958248097501</v>
      </c>
      <c r="C2744" s="153">
        <v>269.84596408723002</v>
      </c>
      <c r="D2744" s="153">
        <v>67.894000000000005</v>
      </c>
      <c r="E2744" s="153">
        <v>277.68400000000003</v>
      </c>
      <c r="F2744" s="153">
        <v>367.67599999999999</v>
      </c>
      <c r="G2744" s="153">
        <v>326.387</v>
      </c>
      <c r="H2744" s="153">
        <v>258.202</v>
      </c>
      <c r="I2744" s="153">
        <v>121.83199999999999</v>
      </c>
      <c r="J2744" s="153">
        <v>34.164999999999999</v>
      </c>
    </row>
    <row r="2745" spans="1:10" x14ac:dyDescent="0.25">
      <c r="A2745" s="152" t="s">
        <v>2645</v>
      </c>
      <c r="B2745" s="153">
        <v>108.140405919263</v>
      </c>
      <c r="C2745" s="153">
        <v>257.72343871106</v>
      </c>
      <c r="D2745" s="153">
        <v>65.2</v>
      </c>
      <c r="E2745" s="153">
        <v>266.66199999999998</v>
      </c>
      <c r="F2745" s="153">
        <v>353.084</v>
      </c>
      <c r="G2745" s="153">
        <v>313.43400000000003</v>
      </c>
      <c r="H2745" s="153">
        <v>247.95400000000001</v>
      </c>
      <c r="I2745" s="153">
        <v>116.997</v>
      </c>
      <c r="J2745" s="153">
        <v>32.808999999999997</v>
      </c>
    </row>
    <row r="2746" spans="1:10" x14ac:dyDescent="0.25">
      <c r="A2746" s="152" t="s">
        <v>2646</v>
      </c>
      <c r="B2746" s="153">
        <v>94.112314587641706</v>
      </c>
      <c r="C2746" s="153">
        <v>243.17954366802499</v>
      </c>
      <c r="D2746" s="153">
        <v>61.076000000000001</v>
      </c>
      <c r="E2746" s="153">
        <v>249.798</v>
      </c>
      <c r="F2746" s="153">
        <v>330.75200000000001</v>
      </c>
      <c r="G2746" s="153">
        <v>293.61</v>
      </c>
      <c r="H2746" s="153">
        <v>232.273</v>
      </c>
      <c r="I2746" s="153">
        <v>109.59699999999999</v>
      </c>
      <c r="J2746" s="153">
        <v>30.734000000000002</v>
      </c>
    </row>
    <row r="2747" spans="1:10" x14ac:dyDescent="0.25">
      <c r="A2747" s="152" t="s">
        <v>2647</v>
      </c>
      <c r="B2747" s="153">
        <v>81.711575305091898</v>
      </c>
      <c r="C2747" s="153">
        <v>229.26882892794299</v>
      </c>
      <c r="D2747" s="153">
        <v>55.823999999999998</v>
      </c>
      <c r="E2747" s="153">
        <v>228.31800000000001</v>
      </c>
      <c r="F2747" s="153">
        <v>302.31099999999998</v>
      </c>
      <c r="G2747" s="153">
        <v>268.363</v>
      </c>
      <c r="H2747" s="153">
        <v>212.3</v>
      </c>
      <c r="I2747" s="153">
        <v>100.173</v>
      </c>
      <c r="J2747" s="153">
        <v>28.091000000000001</v>
      </c>
    </row>
    <row r="2748" spans="1:10" x14ac:dyDescent="0.25">
      <c r="A2748" s="152" t="s">
        <v>2648</v>
      </c>
      <c r="B2748" s="153">
        <v>85.219291314232194</v>
      </c>
      <c r="C2748" s="153">
        <v>216.283054563148</v>
      </c>
      <c r="D2748" s="153">
        <v>54.186</v>
      </c>
      <c r="E2748" s="153">
        <v>218.49199999999999</v>
      </c>
      <c r="F2748" s="153">
        <v>278.577</v>
      </c>
      <c r="G2748" s="153">
        <v>245.03899999999999</v>
      </c>
      <c r="H2748" s="153">
        <v>186.702</v>
      </c>
      <c r="I2748" s="153">
        <v>86.304000000000002</v>
      </c>
      <c r="J2748" s="153">
        <v>23.16</v>
      </c>
    </row>
    <row r="2749" spans="1:10" x14ac:dyDescent="0.25">
      <c r="A2749" s="152" t="s">
        <v>2649</v>
      </c>
      <c r="B2749" s="153">
        <v>74.0211796549453</v>
      </c>
      <c r="C2749" s="153">
        <v>204.15740116991</v>
      </c>
      <c r="D2749" s="153">
        <v>51.576999999999998</v>
      </c>
      <c r="E2749" s="153">
        <v>206.80199999999999</v>
      </c>
      <c r="F2749" s="153">
        <v>253.35900000000001</v>
      </c>
      <c r="G2749" s="153">
        <v>220.58099999999999</v>
      </c>
      <c r="H2749" s="153">
        <v>160.93299999999999</v>
      </c>
      <c r="I2749" s="153">
        <v>72.641999999999996</v>
      </c>
      <c r="J2749" s="153">
        <v>18.405999999999999</v>
      </c>
    </row>
    <row r="2750" spans="1:10" x14ac:dyDescent="0.25">
      <c r="A2750" s="152" t="s">
        <v>2650</v>
      </c>
      <c r="B2750" s="153">
        <v>53.406811479250699</v>
      </c>
      <c r="C2750" s="153">
        <v>192.83044314365</v>
      </c>
      <c r="D2750" s="153">
        <v>50.07</v>
      </c>
      <c r="E2750" s="153">
        <v>198.92</v>
      </c>
      <c r="F2750" s="153">
        <v>237.13</v>
      </c>
      <c r="G2750" s="153">
        <v>201.00299999999999</v>
      </c>
      <c r="H2750" s="153">
        <v>142.24199999999999</v>
      </c>
      <c r="I2750" s="153">
        <v>61.658999999999999</v>
      </c>
      <c r="J2750" s="153">
        <v>14.396000000000001</v>
      </c>
    </row>
    <row r="2751" spans="1:10" x14ac:dyDescent="0.25">
      <c r="A2751" s="152" t="s">
        <v>2651</v>
      </c>
      <c r="B2751" s="153">
        <v>48.1175289501695</v>
      </c>
      <c r="C2751" s="153">
        <v>177.218823634117</v>
      </c>
      <c r="D2751" s="153">
        <v>50.985999999999997</v>
      </c>
      <c r="E2751" s="153">
        <v>193.268</v>
      </c>
      <c r="F2751" s="153">
        <v>221.82400000000001</v>
      </c>
      <c r="G2751" s="153">
        <v>181.59700000000001</v>
      </c>
      <c r="H2751" s="153">
        <v>121.34099999999999</v>
      </c>
      <c r="I2751" s="153">
        <v>50.573</v>
      </c>
      <c r="J2751" s="153">
        <v>8.1110000000000007</v>
      </c>
    </row>
    <row r="2752" spans="1:10" x14ac:dyDescent="0.25">
      <c r="A2752" s="152" t="s">
        <v>2652</v>
      </c>
      <c r="B2752" s="153">
        <v>42.882155921235203</v>
      </c>
      <c r="C2752" s="153">
        <v>169.34725921512501</v>
      </c>
      <c r="D2752" s="153">
        <v>49.061999999999998</v>
      </c>
      <c r="E2752" s="153">
        <v>186.34200000000001</v>
      </c>
      <c r="F2752" s="153">
        <v>218.79</v>
      </c>
      <c r="G2752" s="153">
        <v>161.928</v>
      </c>
      <c r="H2752" s="153">
        <v>114.504</v>
      </c>
      <c r="I2752" s="153">
        <v>42.744</v>
      </c>
      <c r="J2752" s="153">
        <v>6.63</v>
      </c>
    </row>
    <row r="2753" spans="1:10" x14ac:dyDescent="0.25">
      <c r="A2753" s="152" t="s">
        <v>2653</v>
      </c>
      <c r="B2753" s="153">
        <v>38.2101630170622</v>
      </c>
      <c r="C2753" s="153">
        <v>161.91191642542199</v>
      </c>
      <c r="D2753" s="153">
        <v>53.872</v>
      </c>
      <c r="E2753" s="153">
        <v>184.63</v>
      </c>
      <c r="F2753" s="153">
        <v>201.28</v>
      </c>
      <c r="G2753" s="153">
        <v>149.47999999999999</v>
      </c>
      <c r="H2753" s="153">
        <v>101.084</v>
      </c>
      <c r="I2753" s="153">
        <v>44.252000000000002</v>
      </c>
      <c r="J2753" s="153">
        <v>5.4020000000000001</v>
      </c>
    </row>
    <row r="2754" spans="1:10" x14ac:dyDescent="0.25">
      <c r="A2754" s="152" t="s">
        <v>2654</v>
      </c>
      <c r="B2754" s="153">
        <v>34.042354655850502</v>
      </c>
      <c r="C2754" s="153">
        <v>154.88356449067999</v>
      </c>
      <c r="D2754" s="153">
        <v>54.085999999999999</v>
      </c>
      <c r="E2754" s="153">
        <v>163.251</v>
      </c>
      <c r="F2754" s="153">
        <v>172.25700000000001</v>
      </c>
      <c r="G2754" s="153">
        <v>136.209</v>
      </c>
      <c r="H2754" s="153">
        <v>84.13</v>
      </c>
      <c r="I2754" s="153">
        <v>38.057000000000002</v>
      </c>
      <c r="J2754" s="153">
        <v>6.01</v>
      </c>
    </row>
    <row r="2755" spans="1:10" x14ac:dyDescent="0.25">
      <c r="A2755" s="152" t="s">
        <v>2655</v>
      </c>
      <c r="B2755" s="153">
        <v>30.325476316867601</v>
      </c>
      <c r="C2755" s="153">
        <v>148.235025026535</v>
      </c>
      <c r="D2755" s="153">
        <v>56.997</v>
      </c>
      <c r="E2755" s="153">
        <v>147.999</v>
      </c>
      <c r="F2755" s="153">
        <v>146.99700000000001</v>
      </c>
      <c r="G2755" s="153">
        <v>127.003</v>
      </c>
      <c r="H2755" s="153">
        <v>84.003</v>
      </c>
      <c r="I2755" s="153">
        <v>37.002000000000002</v>
      </c>
      <c r="J2755" s="153">
        <v>6.9989999999999997</v>
      </c>
    </row>
    <row r="2756" spans="1:10" x14ac:dyDescent="0.25">
      <c r="A2756" s="152" t="s">
        <v>2656</v>
      </c>
      <c r="B2756" s="153">
        <v>27.706408366999199</v>
      </c>
      <c r="C2756" s="153">
        <v>138.45115131650101</v>
      </c>
      <c r="D2756" s="153">
        <v>66.424999999999997</v>
      </c>
      <c r="E2756" s="153">
        <v>135.18899999999999</v>
      </c>
      <c r="F2756" s="153">
        <v>123.648</v>
      </c>
      <c r="G2756" s="153">
        <v>123.372</v>
      </c>
      <c r="H2756" s="153">
        <v>79.778000000000006</v>
      </c>
      <c r="I2756" s="153">
        <v>35.155999999999999</v>
      </c>
      <c r="J2756" s="153">
        <v>9.7520000000000007</v>
      </c>
    </row>
    <row r="2757" spans="1:10" x14ac:dyDescent="0.25">
      <c r="A2757" s="152" t="s">
        <v>2657</v>
      </c>
      <c r="B2757" s="153">
        <v>25.446719998056999</v>
      </c>
      <c r="C2757" s="153">
        <v>129.67724688758199</v>
      </c>
      <c r="D2757" s="153">
        <v>68.16</v>
      </c>
      <c r="E2757" s="153">
        <v>125.658</v>
      </c>
      <c r="F2757" s="153">
        <v>111.379</v>
      </c>
      <c r="G2757" s="153">
        <v>118.575</v>
      </c>
      <c r="H2757" s="153">
        <v>75.742999999999995</v>
      </c>
      <c r="I2757" s="153">
        <v>33.197000000000003</v>
      </c>
      <c r="J2757" s="153">
        <v>10.788</v>
      </c>
    </row>
    <row r="2758" spans="1:10" x14ac:dyDescent="0.25">
      <c r="A2758" s="152" t="s">
        <v>2658</v>
      </c>
      <c r="B2758" s="153">
        <v>23.2131322061948</v>
      </c>
      <c r="C2758" s="153">
        <v>120.48055762256099</v>
      </c>
      <c r="D2758" s="153">
        <v>69.206999999999994</v>
      </c>
      <c r="E2758" s="153">
        <v>117.291</v>
      </c>
      <c r="F2758" s="153">
        <v>101.459</v>
      </c>
      <c r="G2758" s="153">
        <v>114.648</v>
      </c>
      <c r="H2758" s="153">
        <v>72.311000000000007</v>
      </c>
      <c r="I2758" s="153">
        <v>31.417000000000002</v>
      </c>
      <c r="J2758" s="153">
        <v>11.686999999999999</v>
      </c>
    </row>
    <row r="2759" spans="1:10" x14ac:dyDescent="0.25">
      <c r="A2759" s="152" t="s">
        <v>2659</v>
      </c>
      <c r="B2759" s="153">
        <v>21.161825631914301</v>
      </c>
      <c r="C2759" s="153">
        <v>112.103778329641</v>
      </c>
      <c r="D2759" s="153">
        <v>69.317999999999998</v>
      </c>
      <c r="E2759" s="153">
        <v>109.55800000000001</v>
      </c>
      <c r="F2759" s="153">
        <v>93.192999999999998</v>
      </c>
      <c r="G2759" s="153">
        <v>111.146</v>
      </c>
      <c r="H2759" s="153">
        <v>69.174000000000007</v>
      </c>
      <c r="I2759" s="153">
        <v>29.684999999999999</v>
      </c>
      <c r="J2759" s="153">
        <v>12.346</v>
      </c>
    </row>
    <row r="2760" spans="1:10" x14ac:dyDescent="0.25">
      <c r="A2760" s="152" t="s">
        <v>2660</v>
      </c>
      <c r="B2760" s="153">
        <v>19.338496155932599</v>
      </c>
      <c r="C2760" s="153">
        <v>103.901011136981</v>
      </c>
      <c r="D2760" s="153">
        <v>68.796999999999997</v>
      </c>
      <c r="E2760" s="153">
        <v>102.874</v>
      </c>
      <c r="F2760" s="153">
        <v>86.697000000000003</v>
      </c>
      <c r="G2760" s="153">
        <v>108.509</v>
      </c>
      <c r="H2760" s="153">
        <v>66.605999999999995</v>
      </c>
      <c r="I2760" s="153">
        <v>28.132000000000001</v>
      </c>
      <c r="J2760" s="153">
        <v>12.785</v>
      </c>
    </row>
    <row r="2761" spans="1:10" x14ac:dyDescent="0.25">
      <c r="A2761" s="152" t="s">
        <v>2661</v>
      </c>
      <c r="B2761" s="153">
        <v>17.629696102690598</v>
      </c>
      <c r="C2761" s="153">
        <v>96.740565557525898</v>
      </c>
      <c r="D2761" s="153">
        <v>67.424999999999997</v>
      </c>
      <c r="E2761" s="153">
        <v>96.725999999999999</v>
      </c>
      <c r="F2761" s="153">
        <v>81.399000000000001</v>
      </c>
      <c r="G2761" s="153">
        <v>106.306</v>
      </c>
      <c r="H2761" s="153">
        <v>64.325999999999993</v>
      </c>
      <c r="I2761" s="153">
        <v>26.643999999999998</v>
      </c>
      <c r="J2761" s="153">
        <v>12.933999999999999</v>
      </c>
    </row>
    <row r="2762" spans="1:10" x14ac:dyDescent="0.25">
      <c r="A2762" s="152" t="s">
        <v>2662</v>
      </c>
      <c r="B2762" s="153">
        <v>15.851765861538199</v>
      </c>
      <c r="C2762" s="153">
        <v>89.420410050008002</v>
      </c>
      <c r="D2762" s="153">
        <v>65.438999999999993</v>
      </c>
      <c r="E2762" s="153">
        <v>91.301000000000002</v>
      </c>
      <c r="F2762" s="153">
        <v>77.381</v>
      </c>
      <c r="G2762" s="153">
        <v>104.821</v>
      </c>
      <c r="H2762" s="153">
        <v>62.49</v>
      </c>
      <c r="I2762" s="153">
        <v>25.295000000000002</v>
      </c>
      <c r="J2762" s="153">
        <v>12.813000000000001</v>
      </c>
    </row>
    <row r="2763" spans="1:10" x14ac:dyDescent="0.25">
      <c r="A2763" s="152" t="s">
        <v>2663</v>
      </c>
      <c r="B2763" s="153">
        <v>91.651153707939201</v>
      </c>
      <c r="C2763" s="153">
        <v>197.55594620168199</v>
      </c>
      <c r="D2763" s="153">
        <v>36.622</v>
      </c>
      <c r="E2763" s="153">
        <v>196.178</v>
      </c>
      <c r="F2763" s="153">
        <v>202.959</v>
      </c>
      <c r="G2763" s="153">
        <v>157.05099999999999</v>
      </c>
      <c r="H2763" s="153">
        <v>92.361000000000004</v>
      </c>
      <c r="I2763" s="153">
        <v>37.122999999999998</v>
      </c>
      <c r="J2763" s="153">
        <v>3.746</v>
      </c>
    </row>
    <row r="2764" spans="1:10" x14ac:dyDescent="0.25">
      <c r="A2764" s="152" t="s">
        <v>2664</v>
      </c>
      <c r="B2764" s="153">
        <v>67.158606750219903</v>
      </c>
      <c r="C2764" s="153">
        <v>147.808548664299</v>
      </c>
      <c r="D2764" s="153">
        <v>46.286999999999999</v>
      </c>
      <c r="E2764" s="153">
        <v>210.226</v>
      </c>
      <c r="F2764" s="153">
        <v>197.27</v>
      </c>
      <c r="G2764" s="153">
        <v>128.922</v>
      </c>
      <c r="H2764" s="153">
        <v>82.837999999999994</v>
      </c>
      <c r="I2764" s="153">
        <v>25.675999999999998</v>
      </c>
      <c r="J2764" s="153">
        <v>2.7410000000000001</v>
      </c>
    </row>
    <row r="2765" spans="1:10" x14ac:dyDescent="0.25">
      <c r="A2765" s="152" t="s">
        <v>2665</v>
      </c>
      <c r="B2765" s="153">
        <v>55.437182646350898</v>
      </c>
      <c r="C2765" s="153">
        <v>117.682333325119</v>
      </c>
      <c r="D2765" s="153">
        <v>35.597999999999999</v>
      </c>
      <c r="E2765" s="153">
        <v>200.77699999999999</v>
      </c>
      <c r="F2765" s="153">
        <v>151.06399999999999</v>
      </c>
      <c r="G2765" s="153">
        <v>92.599000000000004</v>
      </c>
      <c r="H2765" s="153">
        <v>48.042000000000002</v>
      </c>
      <c r="I2765" s="153">
        <v>19.628</v>
      </c>
      <c r="J2765" s="153">
        <v>1.472</v>
      </c>
    </row>
    <row r="2766" spans="1:10" x14ac:dyDescent="0.25">
      <c r="A2766" s="152" t="s">
        <v>2666</v>
      </c>
      <c r="B2766" s="153">
        <v>40.570816047893999</v>
      </c>
      <c r="C2766" s="153">
        <v>107.943861143953</v>
      </c>
      <c r="D2766" s="153">
        <v>31.216999999999999</v>
      </c>
      <c r="E2766" s="153">
        <v>166.51499999999999</v>
      </c>
      <c r="F2766" s="153">
        <v>138.67400000000001</v>
      </c>
      <c r="G2766" s="153">
        <v>76.19</v>
      </c>
      <c r="H2766" s="153">
        <v>40.704999999999998</v>
      </c>
      <c r="I2766" s="153">
        <v>12.291</v>
      </c>
      <c r="J2766" s="153">
        <v>1.3680000000000001</v>
      </c>
    </row>
    <row r="2767" spans="1:10" x14ac:dyDescent="0.25">
      <c r="A2767" s="152" t="s">
        <v>2667</v>
      </c>
      <c r="B2767" s="153">
        <v>31.560632119935399</v>
      </c>
      <c r="C2767" s="153">
        <v>101.958507897331</v>
      </c>
      <c r="D2767" s="153">
        <v>26.331</v>
      </c>
      <c r="E2767" s="153">
        <v>170.142</v>
      </c>
      <c r="F2767" s="153">
        <v>130.78</v>
      </c>
      <c r="G2767" s="153">
        <v>73.385000000000005</v>
      </c>
      <c r="H2767" s="153">
        <v>34.444000000000003</v>
      </c>
      <c r="I2767" s="153">
        <v>11.156000000000001</v>
      </c>
      <c r="J2767" s="153">
        <v>0.74199999999999999</v>
      </c>
    </row>
    <row r="2768" spans="1:10" x14ac:dyDescent="0.25">
      <c r="A2768" s="152" t="s">
        <v>2668</v>
      </c>
      <c r="B2768" s="153">
        <v>26.283868587746799</v>
      </c>
      <c r="C2768" s="153">
        <v>102.573879034211</v>
      </c>
      <c r="D2768" s="153">
        <v>33.231000000000002</v>
      </c>
      <c r="E2768" s="153">
        <v>168.28299999999999</v>
      </c>
      <c r="F2768" s="153">
        <v>134.90899999999999</v>
      </c>
      <c r="G2768" s="153">
        <v>68.454999999999998</v>
      </c>
      <c r="H2768" s="153">
        <v>31.507000000000001</v>
      </c>
      <c r="I2768" s="153">
        <v>8.5530000000000008</v>
      </c>
      <c r="J2768" s="153">
        <v>0.76200000000000001</v>
      </c>
    </row>
    <row r="2769" spans="1:10" x14ac:dyDescent="0.25">
      <c r="A2769" s="152" t="s">
        <v>2669</v>
      </c>
      <c r="B2769" s="153">
        <v>22.472876189975398</v>
      </c>
      <c r="C2769" s="153">
        <v>102.488249643476</v>
      </c>
      <c r="D2769" s="153">
        <v>34.328000000000003</v>
      </c>
      <c r="E2769" s="153">
        <v>182.40700000000001</v>
      </c>
      <c r="F2769" s="153">
        <v>134.94399999999999</v>
      </c>
      <c r="G2769" s="153">
        <v>71.113</v>
      </c>
      <c r="H2769" s="153">
        <v>31.338999999999999</v>
      </c>
      <c r="I2769" s="153">
        <v>8.0090000000000003</v>
      </c>
      <c r="J2769" s="153">
        <v>0.56000000000000005</v>
      </c>
    </row>
    <row r="2770" spans="1:10" x14ac:dyDescent="0.25">
      <c r="A2770" s="152" t="s">
        <v>2670</v>
      </c>
      <c r="B2770" s="153">
        <v>19.360225186208901</v>
      </c>
      <c r="C2770" s="153">
        <v>102.682110430916</v>
      </c>
      <c r="D2770" s="153">
        <v>32.453000000000003</v>
      </c>
      <c r="E2770" s="153">
        <v>175.84899999999999</v>
      </c>
      <c r="F2770" s="153">
        <v>127.68</v>
      </c>
      <c r="G2770" s="153">
        <v>61.939</v>
      </c>
      <c r="H2770" s="153">
        <v>27.44</v>
      </c>
      <c r="I2770" s="153">
        <v>6.7249999999999996</v>
      </c>
      <c r="J2770" s="153">
        <v>0.39400000000000002</v>
      </c>
    </row>
    <row r="2771" spans="1:10" x14ac:dyDescent="0.25">
      <c r="A2771" s="152" t="s">
        <v>2671</v>
      </c>
      <c r="B2771" s="153">
        <v>18.379825682167301</v>
      </c>
      <c r="C2771" s="153">
        <v>98.6457229447131</v>
      </c>
      <c r="D2771" s="153">
        <v>29.363</v>
      </c>
      <c r="E2771" s="153">
        <v>151.82300000000001</v>
      </c>
      <c r="F2771" s="153">
        <v>120.809</v>
      </c>
      <c r="G2771" s="153">
        <v>57.17</v>
      </c>
      <c r="H2771" s="153">
        <v>24.061</v>
      </c>
      <c r="I2771" s="153">
        <v>6.0069999999999997</v>
      </c>
      <c r="J2771" s="153">
        <v>0.34699999999999998</v>
      </c>
    </row>
    <row r="2772" spans="1:10" x14ac:dyDescent="0.25">
      <c r="A2772" s="152" t="s">
        <v>2672</v>
      </c>
      <c r="B2772" s="153">
        <v>11.633263303637101</v>
      </c>
      <c r="C2772" s="153">
        <v>90.209794597190296</v>
      </c>
      <c r="D2772" s="153">
        <v>19.033999999999999</v>
      </c>
      <c r="E2772" s="153">
        <v>101.551</v>
      </c>
      <c r="F2772" s="153">
        <v>100.476</v>
      </c>
      <c r="G2772" s="153">
        <v>54.356999999999999</v>
      </c>
      <c r="H2772" s="153">
        <v>22.087</v>
      </c>
      <c r="I2772" s="153">
        <v>5.1870000000000003</v>
      </c>
      <c r="J2772" s="153">
        <v>0.248</v>
      </c>
    </row>
    <row r="2773" spans="1:10" x14ac:dyDescent="0.25">
      <c r="A2773" s="152" t="s">
        <v>2673</v>
      </c>
      <c r="B2773" s="153">
        <v>8.3580226926539503</v>
      </c>
      <c r="C2773" s="153">
        <v>81.876119808868594</v>
      </c>
      <c r="D2773" s="153">
        <v>15.49</v>
      </c>
      <c r="E2773" s="153">
        <v>67.040000000000006</v>
      </c>
      <c r="F2773" s="153">
        <v>90.04</v>
      </c>
      <c r="G2773" s="153">
        <v>52.433</v>
      </c>
      <c r="H2773" s="153">
        <v>21.890999999999998</v>
      </c>
      <c r="I2773" s="153">
        <v>4.6449999999999996</v>
      </c>
      <c r="J2773" s="153">
        <v>0.20100000000000001</v>
      </c>
    </row>
    <row r="2774" spans="1:10" x14ac:dyDescent="0.25">
      <c r="A2774" s="152" t="s">
        <v>2674</v>
      </c>
      <c r="B2774" s="153">
        <v>7.02272013811245</v>
      </c>
      <c r="C2774" s="153">
        <v>71.839414195925897</v>
      </c>
      <c r="D2774" s="153">
        <v>15.941000000000001</v>
      </c>
      <c r="E2774" s="153">
        <v>60.68</v>
      </c>
      <c r="F2774" s="153">
        <v>92.677000000000007</v>
      </c>
      <c r="G2774" s="153">
        <v>71.869</v>
      </c>
      <c r="H2774" s="153">
        <v>27.911999999999999</v>
      </c>
      <c r="I2774" s="153">
        <v>5.4960000000000004</v>
      </c>
      <c r="J2774" s="153">
        <v>0.22500000000000001</v>
      </c>
    </row>
    <row r="2775" spans="1:10" x14ac:dyDescent="0.25">
      <c r="A2775" s="152" t="s">
        <v>2675</v>
      </c>
      <c r="B2775" s="153">
        <v>5.3891951622904202</v>
      </c>
      <c r="C2775" s="153">
        <v>66.786041224461101</v>
      </c>
      <c r="D2775" s="153">
        <v>14.722</v>
      </c>
      <c r="E2775" s="153">
        <v>53.076000000000001</v>
      </c>
      <c r="F2775" s="153">
        <v>93.671000000000006</v>
      </c>
      <c r="G2775" s="153">
        <v>72.998999999999995</v>
      </c>
      <c r="H2775" s="153">
        <v>32.685000000000002</v>
      </c>
      <c r="I2775" s="153">
        <v>6.5759999999999996</v>
      </c>
      <c r="J2775" s="153">
        <v>0.27100000000000002</v>
      </c>
    </row>
    <row r="2776" spans="1:10" x14ac:dyDescent="0.25">
      <c r="A2776" s="152" t="s">
        <v>2676</v>
      </c>
      <c r="B2776" s="153">
        <v>4.75505403719567</v>
      </c>
      <c r="C2776" s="153">
        <v>63.094823983567402</v>
      </c>
      <c r="D2776" s="153">
        <v>12.077</v>
      </c>
      <c r="E2776" s="153">
        <v>36.862000000000002</v>
      </c>
      <c r="F2776" s="153">
        <v>84.539000000000001</v>
      </c>
      <c r="G2776" s="153">
        <v>83.878</v>
      </c>
      <c r="H2776" s="153">
        <v>40.119999999999997</v>
      </c>
      <c r="I2776" s="153">
        <v>7.7439999999999998</v>
      </c>
      <c r="J2776" s="153">
        <v>0.26</v>
      </c>
    </row>
    <row r="2777" spans="1:10" x14ac:dyDescent="0.25">
      <c r="A2777" s="152" t="s">
        <v>2677</v>
      </c>
      <c r="B2777" s="153">
        <v>4.3712639477135902</v>
      </c>
      <c r="C2777" s="153">
        <v>59.273290712562002</v>
      </c>
      <c r="D2777" s="153">
        <v>11.125999999999999</v>
      </c>
      <c r="E2777" s="153">
        <v>32.057000000000002</v>
      </c>
      <c r="F2777" s="153">
        <v>81.983000000000004</v>
      </c>
      <c r="G2777" s="153">
        <v>89.143000000000001</v>
      </c>
      <c r="H2777" s="153">
        <v>43.786999999999999</v>
      </c>
      <c r="I2777" s="153">
        <v>8.3279999999999994</v>
      </c>
      <c r="J2777" s="153">
        <v>0.25600000000000001</v>
      </c>
    </row>
    <row r="2778" spans="1:10" x14ac:dyDescent="0.25">
      <c r="A2778" s="152" t="s">
        <v>2678</v>
      </c>
      <c r="B2778" s="153">
        <v>4.0203479350404701</v>
      </c>
      <c r="C2778" s="153">
        <v>55.5544927304067</v>
      </c>
      <c r="D2778" s="153">
        <v>10.609</v>
      </c>
      <c r="E2778" s="153">
        <v>29.417000000000002</v>
      </c>
      <c r="F2778" s="153">
        <v>82.483999999999995</v>
      </c>
      <c r="G2778" s="153">
        <v>96.498000000000005</v>
      </c>
      <c r="H2778" s="153">
        <v>48.454999999999998</v>
      </c>
      <c r="I2778" s="153">
        <v>9.1110000000000007</v>
      </c>
      <c r="J2778" s="153">
        <v>0.26600000000000001</v>
      </c>
    </row>
    <row r="2779" spans="1:10" x14ac:dyDescent="0.25">
      <c r="A2779" s="152" t="s">
        <v>2679</v>
      </c>
      <c r="B2779" s="153">
        <v>3.7250170042758501</v>
      </c>
      <c r="C2779" s="153">
        <v>52.131643633145799</v>
      </c>
      <c r="D2779" s="153">
        <v>10.122999999999999</v>
      </c>
      <c r="E2779" s="153">
        <v>27.565000000000001</v>
      </c>
      <c r="F2779" s="153">
        <v>83.274000000000001</v>
      </c>
      <c r="G2779" s="153">
        <v>102.967</v>
      </c>
      <c r="H2779" s="153">
        <v>52.597000000000001</v>
      </c>
      <c r="I2779" s="153">
        <v>9.8019999999999996</v>
      </c>
      <c r="J2779" s="153">
        <v>0.27200000000000002</v>
      </c>
    </row>
    <row r="2780" spans="1:10" x14ac:dyDescent="0.25">
      <c r="A2780" s="152" t="s">
        <v>2680</v>
      </c>
      <c r="B2780" s="153">
        <v>3.4397938858570201</v>
      </c>
      <c r="C2780" s="153">
        <v>48.706226372039502</v>
      </c>
      <c r="D2780" s="153">
        <v>9.6869999999999994</v>
      </c>
      <c r="E2780" s="153">
        <v>26.452999999999999</v>
      </c>
      <c r="F2780" s="153">
        <v>84.539000000000001</v>
      </c>
      <c r="G2780" s="153">
        <v>108.64400000000001</v>
      </c>
      <c r="H2780" s="153">
        <v>56.155000000000001</v>
      </c>
      <c r="I2780" s="153">
        <v>10.398</v>
      </c>
      <c r="J2780" s="153">
        <v>0.28399999999999997</v>
      </c>
    </row>
    <row r="2781" spans="1:10" x14ac:dyDescent="0.25">
      <c r="A2781" s="152" t="s">
        <v>2681</v>
      </c>
      <c r="B2781" s="153">
        <v>3.1883080776871102</v>
      </c>
      <c r="C2781" s="153">
        <v>45.472934644554698</v>
      </c>
      <c r="D2781" s="153">
        <v>9.2750000000000004</v>
      </c>
      <c r="E2781" s="153">
        <v>25.952000000000002</v>
      </c>
      <c r="F2781" s="153">
        <v>86.113</v>
      </c>
      <c r="G2781" s="153">
        <v>113.229</v>
      </c>
      <c r="H2781" s="153">
        <v>58.886000000000003</v>
      </c>
      <c r="I2781" s="153">
        <v>10.85</v>
      </c>
      <c r="J2781" s="153">
        <v>0.29499999999999998</v>
      </c>
    </row>
    <row r="2782" spans="1:10" x14ac:dyDescent="0.25">
      <c r="A2782" s="152" t="s">
        <v>2682</v>
      </c>
      <c r="B2782" s="153">
        <v>3.0051253874144899</v>
      </c>
      <c r="C2782" s="153">
        <v>42.668267684630898</v>
      </c>
      <c r="D2782" s="153">
        <v>8.9930000000000003</v>
      </c>
      <c r="E2782" s="153">
        <v>26.099</v>
      </c>
      <c r="F2782" s="153">
        <v>88.222999999999999</v>
      </c>
      <c r="G2782" s="153">
        <v>117.03</v>
      </c>
      <c r="H2782" s="153">
        <v>60.853000000000002</v>
      </c>
      <c r="I2782" s="153">
        <v>11.172000000000001</v>
      </c>
      <c r="J2782" s="153">
        <v>0.31</v>
      </c>
    </row>
    <row r="2783" spans="1:10" x14ac:dyDescent="0.25">
      <c r="A2783" s="152" t="s">
        <v>2683</v>
      </c>
      <c r="B2783" s="153">
        <v>136.74243287318799</v>
      </c>
      <c r="C2783" s="153">
        <v>164.64581401964</v>
      </c>
      <c r="D2783" s="153">
        <v>23.564</v>
      </c>
      <c r="E2783" s="153">
        <v>137.643</v>
      </c>
      <c r="F2783" s="153">
        <v>163.99100000000001</v>
      </c>
      <c r="G2783" s="153">
        <v>135.071</v>
      </c>
      <c r="H2783" s="153">
        <v>103.755</v>
      </c>
      <c r="I2783" s="153">
        <v>48.64</v>
      </c>
      <c r="J2783" s="153">
        <v>7.0960000000000001</v>
      </c>
    </row>
    <row r="2784" spans="1:10" x14ac:dyDescent="0.25">
      <c r="A2784" s="152" t="s">
        <v>2684</v>
      </c>
      <c r="B2784" s="153">
        <v>123.759345953943</v>
      </c>
      <c r="C2784" s="153">
        <v>137.62309167580301</v>
      </c>
      <c r="D2784" s="153">
        <v>26.745999999999999</v>
      </c>
      <c r="E2784" s="153">
        <v>145.54599999999999</v>
      </c>
      <c r="F2784" s="153">
        <v>171.29900000000001</v>
      </c>
      <c r="G2784" s="153">
        <v>132.136</v>
      </c>
      <c r="H2784" s="153">
        <v>98.853999999999999</v>
      </c>
      <c r="I2784" s="153">
        <v>44.314</v>
      </c>
      <c r="J2784" s="153">
        <v>5.4249999999999998</v>
      </c>
    </row>
    <row r="2785" spans="1:10" x14ac:dyDescent="0.25">
      <c r="A2785" s="152" t="s">
        <v>2685</v>
      </c>
      <c r="B2785" s="153">
        <v>105.374094947839</v>
      </c>
      <c r="C2785" s="153">
        <v>120.158747087856</v>
      </c>
      <c r="D2785" s="153">
        <v>27.003</v>
      </c>
      <c r="E2785" s="153">
        <v>151.04599999999999</v>
      </c>
      <c r="F2785" s="153">
        <v>180.43299999999999</v>
      </c>
      <c r="G2785" s="153">
        <v>137.15</v>
      </c>
      <c r="H2785" s="153">
        <v>94.962000000000003</v>
      </c>
      <c r="I2785" s="153">
        <v>43.207000000000001</v>
      </c>
      <c r="J2785" s="153">
        <v>3.6589999999999998</v>
      </c>
    </row>
    <row r="2786" spans="1:10" x14ac:dyDescent="0.25">
      <c r="A2786" s="152" t="s">
        <v>2686</v>
      </c>
      <c r="B2786" s="153">
        <v>76.598638256525504</v>
      </c>
      <c r="C2786" s="153">
        <v>115.761254981767</v>
      </c>
      <c r="D2786" s="153">
        <v>29.827000000000002</v>
      </c>
      <c r="E2786" s="153">
        <v>153.197</v>
      </c>
      <c r="F2786" s="153">
        <v>180.61</v>
      </c>
      <c r="G2786" s="153">
        <v>131.06700000000001</v>
      </c>
      <c r="H2786" s="153">
        <v>87.436000000000007</v>
      </c>
      <c r="I2786" s="153">
        <v>37.929000000000002</v>
      </c>
      <c r="J2786" s="153">
        <v>3.6739999999999999</v>
      </c>
    </row>
    <row r="2787" spans="1:10" x14ac:dyDescent="0.25">
      <c r="A2787" s="152" t="s">
        <v>2687</v>
      </c>
      <c r="B2787" s="153">
        <v>57.819310385712001</v>
      </c>
      <c r="C2787" s="153">
        <v>106.259709775147</v>
      </c>
      <c r="D2787" s="153">
        <v>31.93</v>
      </c>
      <c r="E2787" s="153">
        <v>139.63300000000001</v>
      </c>
      <c r="F2787" s="153">
        <v>170.578</v>
      </c>
      <c r="G2787" s="153">
        <v>116.23</v>
      </c>
      <c r="H2787" s="153">
        <v>73.873999999999995</v>
      </c>
      <c r="I2787" s="153">
        <v>31.260999999999999</v>
      </c>
      <c r="J2787" s="153">
        <v>3.1339999999999999</v>
      </c>
    </row>
    <row r="2788" spans="1:10" x14ac:dyDescent="0.25">
      <c r="A2788" s="152" t="s">
        <v>2688</v>
      </c>
      <c r="B2788" s="153">
        <v>37.658228188101397</v>
      </c>
      <c r="C2788" s="153">
        <v>99.867333353749899</v>
      </c>
      <c r="D2788" s="153">
        <v>38.402000000000001</v>
      </c>
      <c r="E2788" s="153">
        <v>142.93100000000001</v>
      </c>
      <c r="F2788" s="153">
        <v>153.45599999999999</v>
      </c>
      <c r="G2788" s="153">
        <v>97.27</v>
      </c>
      <c r="H2788" s="153">
        <v>53.994999999999997</v>
      </c>
      <c r="I2788" s="153">
        <v>21.372</v>
      </c>
      <c r="J2788" s="153">
        <v>2.294</v>
      </c>
    </row>
    <row r="2789" spans="1:10" x14ac:dyDescent="0.25">
      <c r="A2789" s="152" t="s">
        <v>2689</v>
      </c>
      <c r="B2789" s="153">
        <v>24.6737076351667</v>
      </c>
      <c r="C2789" s="153">
        <v>89.389073934738306</v>
      </c>
      <c r="D2789" s="153">
        <v>37.89</v>
      </c>
      <c r="E2789" s="153">
        <v>126.28700000000001</v>
      </c>
      <c r="F2789" s="153">
        <v>120.937</v>
      </c>
      <c r="G2789" s="153">
        <v>70.912000000000006</v>
      </c>
      <c r="H2789" s="153">
        <v>32.735999999999997</v>
      </c>
      <c r="I2789" s="153">
        <v>11.523999999999999</v>
      </c>
      <c r="J2789" s="153">
        <v>1.3939999999999999</v>
      </c>
    </row>
    <row r="2790" spans="1:10" x14ac:dyDescent="0.25">
      <c r="A2790" s="152" t="s">
        <v>2690</v>
      </c>
      <c r="B2790" s="153">
        <v>18.168238349975301</v>
      </c>
      <c r="C2790" s="153">
        <v>81.677685378008903</v>
      </c>
      <c r="D2790" s="153">
        <v>27.975999999999999</v>
      </c>
      <c r="E2790" s="153">
        <v>97.876999999999995</v>
      </c>
      <c r="F2790" s="153">
        <v>104.22</v>
      </c>
      <c r="G2790" s="153">
        <v>60.843000000000004</v>
      </c>
      <c r="H2790" s="153">
        <v>25.292000000000002</v>
      </c>
      <c r="I2790" s="153">
        <v>7.1820000000000004</v>
      </c>
      <c r="J2790" s="153">
        <v>0.71</v>
      </c>
    </row>
    <row r="2791" spans="1:10" x14ac:dyDescent="0.25">
      <c r="A2791" s="152" t="s">
        <v>2691</v>
      </c>
      <c r="B2791" s="153">
        <v>12.298974590714201</v>
      </c>
      <c r="C2791" s="153">
        <v>77.151247959112993</v>
      </c>
      <c r="D2791" s="153">
        <v>21.844999999999999</v>
      </c>
      <c r="E2791" s="153">
        <v>76.183000000000007</v>
      </c>
      <c r="F2791" s="153">
        <v>103.623</v>
      </c>
      <c r="G2791" s="153">
        <v>65.06</v>
      </c>
      <c r="H2791" s="153">
        <v>23.57</v>
      </c>
      <c r="I2791" s="153">
        <v>5.343</v>
      </c>
      <c r="J2791" s="153">
        <v>0.376</v>
      </c>
    </row>
    <row r="2792" spans="1:10" x14ac:dyDescent="0.25">
      <c r="A2792" s="152" t="s">
        <v>2692</v>
      </c>
      <c r="B2792" s="153">
        <v>8.5247826065059105</v>
      </c>
      <c r="C2792" s="153">
        <v>69.975743531549696</v>
      </c>
      <c r="D2792" s="153">
        <v>20.417000000000002</v>
      </c>
      <c r="E2792" s="153">
        <v>61.936999999999998</v>
      </c>
      <c r="F2792" s="153">
        <v>97.950999999999993</v>
      </c>
      <c r="G2792" s="153">
        <v>75.792000000000002</v>
      </c>
      <c r="H2792" s="153">
        <v>29.030999999999999</v>
      </c>
      <c r="I2792" s="153">
        <v>5.5110000000000001</v>
      </c>
      <c r="J2792" s="153">
        <v>0.36099999999999999</v>
      </c>
    </row>
    <row r="2793" spans="1:10" x14ac:dyDescent="0.25">
      <c r="A2793" s="152" t="s">
        <v>2693</v>
      </c>
      <c r="B2793" s="153">
        <v>6.1804914305076997</v>
      </c>
      <c r="C2793" s="153">
        <v>62.591454232823899</v>
      </c>
      <c r="D2793" s="153">
        <v>20.199000000000002</v>
      </c>
      <c r="E2793" s="153">
        <v>53.192999999999998</v>
      </c>
      <c r="F2793" s="153">
        <v>90.643000000000001</v>
      </c>
      <c r="G2793" s="153">
        <v>83.483999999999995</v>
      </c>
      <c r="H2793" s="153">
        <v>35.344999999999999</v>
      </c>
      <c r="I2793" s="153">
        <v>6.9550000000000001</v>
      </c>
      <c r="J2793" s="153">
        <v>0.441</v>
      </c>
    </row>
    <row r="2794" spans="1:10" x14ac:dyDescent="0.25">
      <c r="A2794" s="152" t="s">
        <v>2694</v>
      </c>
      <c r="B2794" s="153">
        <v>4.2757245916882303</v>
      </c>
      <c r="C2794" s="153">
        <v>54.01433363956</v>
      </c>
      <c r="D2794" s="153">
        <v>16.236000000000001</v>
      </c>
      <c r="E2794" s="153">
        <v>46.23</v>
      </c>
      <c r="F2794" s="153">
        <v>79.099999999999994</v>
      </c>
      <c r="G2794" s="153">
        <v>84.238</v>
      </c>
      <c r="H2794" s="153">
        <v>40.347000000000001</v>
      </c>
      <c r="I2794" s="153">
        <v>7.806</v>
      </c>
      <c r="J2794" s="153">
        <v>0.40300000000000002</v>
      </c>
    </row>
    <row r="2795" spans="1:10" x14ac:dyDescent="0.25">
      <c r="A2795" s="152" t="s">
        <v>2695</v>
      </c>
      <c r="B2795" s="153">
        <v>3.9390605983462601</v>
      </c>
      <c r="C2795" s="153">
        <v>48.013260452127398</v>
      </c>
      <c r="D2795" s="153">
        <v>11.951000000000001</v>
      </c>
      <c r="E2795" s="153">
        <v>37.51</v>
      </c>
      <c r="F2795" s="153">
        <v>71.44</v>
      </c>
      <c r="G2795" s="153">
        <v>82.84</v>
      </c>
      <c r="H2795" s="153">
        <v>43.389000000000003</v>
      </c>
      <c r="I2795" s="153">
        <v>8.99</v>
      </c>
      <c r="J2795" s="153">
        <v>0.5</v>
      </c>
    </row>
    <row r="2796" spans="1:10" x14ac:dyDescent="0.25">
      <c r="A2796" s="152" t="s">
        <v>2696</v>
      </c>
      <c r="B2796" s="153">
        <v>3.1458485896342898</v>
      </c>
      <c r="C2796" s="153">
        <v>43.865406618707098</v>
      </c>
      <c r="D2796" s="153">
        <v>7.782</v>
      </c>
      <c r="E2796" s="153">
        <v>28.716000000000001</v>
      </c>
      <c r="F2796" s="153">
        <v>60.7</v>
      </c>
      <c r="G2796" s="153">
        <v>85.63</v>
      </c>
      <c r="H2796" s="153">
        <v>53.042999999999999</v>
      </c>
      <c r="I2796" s="153">
        <v>11.554</v>
      </c>
      <c r="J2796" s="153">
        <v>0.55500000000000005</v>
      </c>
    </row>
    <row r="2797" spans="1:10" x14ac:dyDescent="0.25">
      <c r="A2797" s="152" t="s">
        <v>2697</v>
      </c>
      <c r="B2797" s="153">
        <v>2.6576935165728601</v>
      </c>
      <c r="C2797" s="153">
        <v>40.073109907737198</v>
      </c>
      <c r="D2797" s="153">
        <v>6.6050000000000004</v>
      </c>
      <c r="E2797" s="153">
        <v>26.202000000000002</v>
      </c>
      <c r="F2797" s="153">
        <v>57.942999999999998</v>
      </c>
      <c r="G2797" s="153">
        <v>87.831000000000003</v>
      </c>
      <c r="H2797" s="153">
        <v>57.56</v>
      </c>
      <c r="I2797" s="153">
        <v>12.792999999999999</v>
      </c>
      <c r="J2797" s="153">
        <v>0.58599999999999997</v>
      </c>
    </row>
    <row r="2798" spans="1:10" x14ac:dyDescent="0.25">
      <c r="A2798" s="152" t="s">
        <v>2698</v>
      </c>
      <c r="B2798" s="153">
        <v>2.3142277140829601</v>
      </c>
      <c r="C2798" s="153">
        <v>36.621433120643701</v>
      </c>
      <c r="D2798" s="153">
        <v>5.9809999999999999</v>
      </c>
      <c r="E2798" s="153">
        <v>25.361000000000001</v>
      </c>
      <c r="F2798" s="153">
        <v>58.402999999999999</v>
      </c>
      <c r="G2798" s="153">
        <v>93.433999999999997</v>
      </c>
      <c r="H2798" s="153">
        <v>63.673999999999999</v>
      </c>
      <c r="I2798" s="153">
        <v>14.371</v>
      </c>
      <c r="J2798" s="153">
        <v>0.63600000000000001</v>
      </c>
    </row>
    <row r="2799" spans="1:10" x14ac:dyDescent="0.25">
      <c r="A2799" s="152" t="s">
        <v>2699</v>
      </c>
      <c r="B2799" s="153">
        <v>2.0628804189827301</v>
      </c>
      <c r="C2799" s="153">
        <v>33.489727010149501</v>
      </c>
      <c r="D2799" s="153">
        <v>5.5339999999999998</v>
      </c>
      <c r="E2799" s="153">
        <v>24.952000000000002</v>
      </c>
      <c r="F2799" s="153">
        <v>59.545000000000002</v>
      </c>
      <c r="G2799" s="153">
        <v>98.748999999999995</v>
      </c>
      <c r="H2799" s="153">
        <v>68.813999999999993</v>
      </c>
      <c r="I2799" s="153">
        <v>15.692</v>
      </c>
      <c r="J2799" s="153">
        <v>0.67400000000000004</v>
      </c>
    </row>
    <row r="2800" spans="1:10" x14ac:dyDescent="0.25">
      <c r="A2800" s="152" t="s">
        <v>2700</v>
      </c>
      <c r="B2800" s="153">
        <v>1.84951744261319</v>
      </c>
      <c r="C2800" s="153">
        <v>30.572728089502299</v>
      </c>
      <c r="D2800" s="153">
        <v>5.2270000000000003</v>
      </c>
      <c r="E2800" s="153">
        <v>24.908999999999999</v>
      </c>
      <c r="F2800" s="153">
        <v>61.289000000000001</v>
      </c>
      <c r="G2800" s="153">
        <v>103.52200000000001</v>
      </c>
      <c r="H2800" s="153">
        <v>72.572000000000003</v>
      </c>
      <c r="I2800" s="153">
        <v>16.623000000000001</v>
      </c>
      <c r="J2800" s="153">
        <v>0.69799999999999995</v>
      </c>
    </row>
    <row r="2801" spans="1:10" x14ac:dyDescent="0.25">
      <c r="A2801" s="152" t="s">
        <v>2701</v>
      </c>
      <c r="B2801" s="153">
        <v>1.67313678377967</v>
      </c>
      <c r="C2801" s="153">
        <v>27.959352196614699</v>
      </c>
      <c r="D2801" s="153">
        <v>5.0529999999999999</v>
      </c>
      <c r="E2801" s="153">
        <v>25.324000000000002</v>
      </c>
      <c r="F2801" s="153">
        <v>63.905999999999999</v>
      </c>
      <c r="G2801" s="153">
        <v>108.039</v>
      </c>
      <c r="H2801" s="153">
        <v>75</v>
      </c>
      <c r="I2801" s="153">
        <v>17.149999999999999</v>
      </c>
      <c r="J2801" s="153">
        <v>0.70799999999999996</v>
      </c>
    </row>
    <row r="2802" spans="1:10" x14ac:dyDescent="0.25">
      <c r="A2802" s="152" t="s">
        <v>2702</v>
      </c>
      <c r="B2802" s="153">
        <v>1.5169583304499601</v>
      </c>
      <c r="C2802" s="153">
        <v>25.449087068079098</v>
      </c>
      <c r="D2802" s="153">
        <v>5.21</v>
      </c>
      <c r="E2802" s="153">
        <v>26.106999999999999</v>
      </c>
      <c r="F2802" s="153">
        <v>65.882999999999996</v>
      </c>
      <c r="G2802" s="153">
        <v>111.41</v>
      </c>
      <c r="H2802" s="153">
        <v>77.319999999999993</v>
      </c>
      <c r="I2802" s="153">
        <v>17.68</v>
      </c>
      <c r="J2802" s="153">
        <v>0.73</v>
      </c>
    </row>
    <row r="2803" spans="1:10" x14ac:dyDescent="0.25">
      <c r="A2803" s="152" t="s">
        <v>2703</v>
      </c>
      <c r="B2803" s="153">
        <v>75.311535594170707</v>
      </c>
      <c r="C2803" s="153">
        <v>203.832900817797</v>
      </c>
      <c r="D2803" s="153">
        <v>116.875</v>
      </c>
      <c r="E2803" s="153">
        <v>311.31</v>
      </c>
      <c r="F2803" s="153">
        <v>243.679</v>
      </c>
      <c r="G2803" s="153">
        <v>155.26300000000001</v>
      </c>
      <c r="H2803" s="153">
        <v>113.068</v>
      </c>
      <c r="I2803" s="153">
        <v>44.540999999999997</v>
      </c>
      <c r="J2803" s="153">
        <v>9.2639999999999993</v>
      </c>
    </row>
    <row r="2804" spans="1:10" x14ac:dyDescent="0.25">
      <c r="A2804" s="152" t="s">
        <v>2704</v>
      </c>
      <c r="B2804" s="153">
        <v>60.792981259682499</v>
      </c>
      <c r="C2804" s="153">
        <v>145.71844315178399</v>
      </c>
      <c r="D2804" s="153">
        <v>113.34699999999999</v>
      </c>
      <c r="E2804" s="153">
        <v>301.91500000000002</v>
      </c>
      <c r="F2804" s="153">
        <v>236.32499999999999</v>
      </c>
      <c r="G2804" s="153">
        <v>150.577</v>
      </c>
      <c r="H2804" s="153">
        <v>109.655</v>
      </c>
      <c r="I2804" s="153">
        <v>43.197000000000003</v>
      </c>
      <c r="J2804" s="153">
        <v>8.984</v>
      </c>
    </row>
    <row r="2805" spans="1:10" x14ac:dyDescent="0.25">
      <c r="A2805" s="152" t="s">
        <v>2705</v>
      </c>
      <c r="B2805" s="153">
        <v>52.800612104057798</v>
      </c>
      <c r="C2805" s="153">
        <v>129.724045731122</v>
      </c>
      <c r="D2805" s="153">
        <v>102.765</v>
      </c>
      <c r="E2805" s="153">
        <v>273.72800000000001</v>
      </c>
      <c r="F2805" s="153">
        <v>214.261</v>
      </c>
      <c r="G2805" s="153">
        <v>136.51900000000001</v>
      </c>
      <c r="H2805" s="153">
        <v>99.417000000000002</v>
      </c>
      <c r="I2805" s="153">
        <v>39.164000000000001</v>
      </c>
      <c r="J2805" s="153">
        <v>8.1460000000000008</v>
      </c>
    </row>
    <row r="2806" spans="1:10" x14ac:dyDescent="0.25">
      <c r="A2806" s="152" t="s">
        <v>2706</v>
      </c>
      <c r="B2806" s="153">
        <v>38.98613276663</v>
      </c>
      <c r="C2806" s="153">
        <v>116.95936747007499</v>
      </c>
      <c r="D2806" s="153">
        <v>87.173000000000002</v>
      </c>
      <c r="E2806" s="153">
        <v>214.78299999999999</v>
      </c>
      <c r="F2806" s="153">
        <v>175.63499999999999</v>
      </c>
      <c r="G2806" s="153">
        <v>104.32599999999999</v>
      </c>
      <c r="H2806" s="153">
        <v>68.921999999999997</v>
      </c>
      <c r="I2806" s="153">
        <v>26.169</v>
      </c>
      <c r="J2806" s="153">
        <v>4.992</v>
      </c>
    </row>
    <row r="2807" spans="1:10" x14ac:dyDescent="0.25">
      <c r="A2807" s="152" t="s">
        <v>2707</v>
      </c>
      <c r="B2807" s="153">
        <v>29.433425137896801</v>
      </c>
      <c r="C2807" s="153">
        <v>103.933760620298</v>
      </c>
      <c r="D2807" s="153">
        <v>79.802000000000007</v>
      </c>
      <c r="E2807" s="153">
        <v>177.61600000000001</v>
      </c>
      <c r="F2807" s="153">
        <v>166.11099999999999</v>
      </c>
      <c r="G2807" s="153">
        <v>101.378</v>
      </c>
      <c r="H2807" s="153">
        <v>52.965000000000003</v>
      </c>
      <c r="I2807" s="153">
        <v>17.622</v>
      </c>
      <c r="J2807" s="153">
        <v>2.5059999999999998</v>
      </c>
    </row>
    <row r="2808" spans="1:10" x14ac:dyDescent="0.25">
      <c r="A2808" s="152" t="s">
        <v>2708</v>
      </c>
      <c r="B2808" s="153">
        <v>22.781902852966901</v>
      </c>
      <c r="C2808" s="153">
        <v>99.668312624065294</v>
      </c>
      <c r="D2808" s="153">
        <v>79.150999999999996</v>
      </c>
      <c r="E2808" s="153">
        <v>169.47</v>
      </c>
      <c r="F2808" s="153">
        <v>154.626</v>
      </c>
      <c r="G2808" s="153">
        <v>92.322000000000003</v>
      </c>
      <c r="H2808" s="153">
        <v>42.25</v>
      </c>
      <c r="I2808" s="153">
        <v>12.641</v>
      </c>
      <c r="J2808" s="153">
        <v>1.54</v>
      </c>
    </row>
    <row r="2809" spans="1:10" x14ac:dyDescent="0.25">
      <c r="A2809" s="152" t="s">
        <v>2709</v>
      </c>
      <c r="B2809" s="153">
        <v>19.972544542550999</v>
      </c>
      <c r="C2809" s="153">
        <v>97.979631490385202</v>
      </c>
      <c r="D2809" s="153">
        <v>69.599000000000004</v>
      </c>
      <c r="E2809" s="153">
        <v>159.547</v>
      </c>
      <c r="F2809" s="153">
        <v>142.495</v>
      </c>
      <c r="G2809" s="153">
        <v>76.206000000000003</v>
      </c>
      <c r="H2809" s="153">
        <v>34.381999999999998</v>
      </c>
      <c r="I2809" s="153">
        <v>8.8610000000000007</v>
      </c>
      <c r="J2809" s="153">
        <v>0.91</v>
      </c>
    </row>
    <row r="2810" spans="1:10" x14ac:dyDescent="0.25">
      <c r="A2810" s="152" t="s">
        <v>2710</v>
      </c>
      <c r="B2810" s="153">
        <v>16.1736400726525</v>
      </c>
      <c r="C2810" s="153">
        <v>87.476502140127806</v>
      </c>
      <c r="D2810" s="153">
        <v>66.363</v>
      </c>
      <c r="E2810" s="153">
        <v>145.74299999999999</v>
      </c>
      <c r="F2810" s="153">
        <v>132.892</v>
      </c>
      <c r="G2810" s="153">
        <v>71.781999999999996</v>
      </c>
      <c r="H2810" s="153">
        <v>28.332000000000001</v>
      </c>
      <c r="I2810" s="153">
        <v>6.4809999999999999</v>
      </c>
      <c r="J2810" s="153">
        <v>0.40699999999999997</v>
      </c>
    </row>
    <row r="2811" spans="1:10" x14ac:dyDescent="0.25">
      <c r="A2811" s="152" t="s">
        <v>2711</v>
      </c>
      <c r="B2811" s="153">
        <v>13.698556483260999</v>
      </c>
      <c r="C2811" s="153">
        <v>85.571604077597797</v>
      </c>
      <c r="D2811" s="153">
        <v>73.183000000000007</v>
      </c>
      <c r="E2811" s="153">
        <v>137.48099999999999</v>
      </c>
      <c r="F2811" s="153">
        <v>122.15600000000001</v>
      </c>
      <c r="G2811" s="153">
        <v>69.551000000000002</v>
      </c>
      <c r="H2811" s="153">
        <v>27.59</v>
      </c>
      <c r="I2811" s="153">
        <v>5.83</v>
      </c>
      <c r="J2811" s="153">
        <v>0.20899999999999999</v>
      </c>
    </row>
    <row r="2812" spans="1:10" x14ac:dyDescent="0.25">
      <c r="A2812" s="152" t="s">
        <v>2712</v>
      </c>
      <c r="B2812" s="153">
        <v>12.9844608072046</v>
      </c>
      <c r="C2812" s="153">
        <v>80.884916372390194</v>
      </c>
      <c r="D2812" s="153">
        <v>72.400000000000006</v>
      </c>
      <c r="E2812" s="153">
        <v>119.861</v>
      </c>
      <c r="F2812" s="153">
        <v>106.53</v>
      </c>
      <c r="G2812" s="153">
        <v>65.980999999999995</v>
      </c>
      <c r="H2812" s="153">
        <v>26.4</v>
      </c>
      <c r="I2812" s="153">
        <v>5.57</v>
      </c>
      <c r="J2812" s="153">
        <v>0.25800000000000001</v>
      </c>
    </row>
    <row r="2813" spans="1:10" x14ac:dyDescent="0.25">
      <c r="A2813" s="152" t="s">
        <v>2713</v>
      </c>
      <c r="B2813" s="153">
        <v>9.7250043214914808</v>
      </c>
      <c r="C2813" s="153">
        <v>72.209745213938305</v>
      </c>
      <c r="D2813" s="153">
        <v>64.355000000000004</v>
      </c>
      <c r="E2813" s="153">
        <v>114.66</v>
      </c>
      <c r="F2813" s="153">
        <v>95.113</v>
      </c>
      <c r="G2813" s="153">
        <v>59.878</v>
      </c>
      <c r="H2813" s="153">
        <v>24.643000000000001</v>
      </c>
      <c r="I2813" s="153">
        <v>5.0960000000000001</v>
      </c>
      <c r="J2813" s="153">
        <v>0.255</v>
      </c>
    </row>
    <row r="2814" spans="1:10" x14ac:dyDescent="0.25">
      <c r="A2814" s="152" t="s">
        <v>2714</v>
      </c>
      <c r="B2814" s="153">
        <v>9.1161192673476794</v>
      </c>
      <c r="C2814" s="153">
        <v>66.685157735176205</v>
      </c>
      <c r="D2814" s="153">
        <v>50.014000000000003</v>
      </c>
      <c r="E2814" s="153">
        <v>98.872</v>
      </c>
      <c r="F2814" s="153">
        <v>95.676000000000002</v>
      </c>
      <c r="G2814" s="153">
        <v>64.77</v>
      </c>
      <c r="H2814" s="153">
        <v>25.771999999999998</v>
      </c>
      <c r="I2814" s="153">
        <v>4.6920000000000002</v>
      </c>
      <c r="J2814" s="153">
        <v>0.20399999999999999</v>
      </c>
    </row>
    <row r="2815" spans="1:10" x14ac:dyDescent="0.25">
      <c r="A2815" s="152" t="s">
        <v>2715</v>
      </c>
      <c r="B2815" s="153">
        <v>7.2108773667515198</v>
      </c>
      <c r="C2815" s="153">
        <v>56.470799189875201</v>
      </c>
      <c r="D2815" s="153">
        <v>47.298000000000002</v>
      </c>
      <c r="E2815" s="153">
        <v>95.911000000000001</v>
      </c>
      <c r="F2815" s="153">
        <v>93.478999999999999</v>
      </c>
      <c r="G2815" s="153">
        <v>62.045999999999999</v>
      </c>
      <c r="H2815" s="153">
        <v>24.864999999999998</v>
      </c>
      <c r="I2815" s="153">
        <v>4.6970000000000001</v>
      </c>
      <c r="J2815" s="153">
        <v>0.16400000000000001</v>
      </c>
    </row>
    <row r="2816" spans="1:10" x14ac:dyDescent="0.25">
      <c r="A2816" s="152" t="s">
        <v>2716</v>
      </c>
      <c r="B2816" s="153">
        <v>6.3382817740811301</v>
      </c>
      <c r="C2816" s="153">
        <v>53.394540411250397</v>
      </c>
      <c r="D2816" s="153">
        <v>36.25</v>
      </c>
      <c r="E2816" s="153">
        <v>84.619</v>
      </c>
      <c r="F2816" s="153">
        <v>96.647999999999996</v>
      </c>
      <c r="G2816" s="153">
        <v>68.063999999999993</v>
      </c>
      <c r="H2816" s="153">
        <v>26.814</v>
      </c>
      <c r="I2816" s="153">
        <v>4.6879999999999997</v>
      </c>
      <c r="J2816" s="153">
        <v>0.317</v>
      </c>
    </row>
    <row r="2817" spans="1:10" x14ac:dyDescent="0.25">
      <c r="A2817" s="152" t="s">
        <v>2717</v>
      </c>
      <c r="B2817" s="153">
        <v>5.6415367556648102</v>
      </c>
      <c r="C2817" s="153">
        <v>49.830415083915597</v>
      </c>
      <c r="D2817" s="153">
        <v>31.425999999999998</v>
      </c>
      <c r="E2817" s="153">
        <v>79.218999999999994</v>
      </c>
      <c r="F2817" s="153">
        <v>97.706000000000003</v>
      </c>
      <c r="G2817" s="153">
        <v>71.316000000000003</v>
      </c>
      <c r="H2817" s="153">
        <v>28.023</v>
      </c>
      <c r="I2817" s="153">
        <v>4.7539999999999996</v>
      </c>
      <c r="J2817" s="153">
        <v>0.316</v>
      </c>
    </row>
    <row r="2818" spans="1:10" x14ac:dyDescent="0.25">
      <c r="A2818" s="152" t="s">
        <v>2718</v>
      </c>
      <c r="B2818" s="153">
        <v>5.1670923514914904</v>
      </c>
      <c r="C2818" s="153">
        <v>46.759130697307</v>
      </c>
      <c r="D2818" s="153">
        <v>27.524999999999999</v>
      </c>
      <c r="E2818" s="153">
        <v>75.241</v>
      </c>
      <c r="F2818" s="153">
        <v>100.3</v>
      </c>
      <c r="G2818" s="153">
        <v>76.024000000000001</v>
      </c>
      <c r="H2818" s="153">
        <v>29.91</v>
      </c>
      <c r="I2818" s="153">
        <v>4.9589999999999996</v>
      </c>
      <c r="J2818" s="153">
        <v>0.32100000000000001</v>
      </c>
    </row>
    <row r="2819" spans="1:10" x14ac:dyDescent="0.25">
      <c r="A2819" s="152" t="s">
        <v>2719</v>
      </c>
      <c r="B2819" s="153">
        <v>4.73178667104035</v>
      </c>
      <c r="C2819" s="153">
        <v>43.731515820889697</v>
      </c>
      <c r="D2819" s="153">
        <v>24.04</v>
      </c>
      <c r="E2819" s="153">
        <v>71.561999999999998</v>
      </c>
      <c r="F2819" s="153">
        <v>102.976</v>
      </c>
      <c r="G2819" s="153">
        <v>81.402000000000001</v>
      </c>
      <c r="H2819" s="153">
        <v>32.183999999999997</v>
      </c>
      <c r="I2819" s="153">
        <v>5.2460000000000004</v>
      </c>
      <c r="J2819" s="153">
        <v>0.33</v>
      </c>
    </row>
    <row r="2820" spans="1:10" x14ac:dyDescent="0.25">
      <c r="A2820" s="152" t="s">
        <v>2720</v>
      </c>
      <c r="B2820" s="153">
        <v>4.3410459389231502</v>
      </c>
      <c r="C2820" s="153">
        <v>40.834116481222701</v>
      </c>
      <c r="D2820" s="153">
        <v>20.824000000000002</v>
      </c>
      <c r="E2820" s="153">
        <v>67.766999999999996</v>
      </c>
      <c r="F2820" s="153">
        <v>105.286</v>
      </c>
      <c r="G2820" s="153">
        <v>87.063000000000002</v>
      </c>
      <c r="H2820" s="153">
        <v>34.72</v>
      </c>
      <c r="I2820" s="153">
        <v>5.5990000000000002</v>
      </c>
      <c r="J2820" s="153">
        <v>0.34100000000000003</v>
      </c>
    </row>
    <row r="2821" spans="1:10" x14ac:dyDescent="0.25">
      <c r="A2821" s="152" t="s">
        <v>2721</v>
      </c>
      <c r="B2821" s="153">
        <v>3.98695976039753</v>
      </c>
      <c r="C2821" s="153">
        <v>38.032990179274201</v>
      </c>
      <c r="D2821" s="153">
        <v>17.885999999999999</v>
      </c>
      <c r="E2821" s="153">
        <v>63.878</v>
      </c>
      <c r="F2821" s="153">
        <v>107.224</v>
      </c>
      <c r="G2821" s="153">
        <v>93.007999999999996</v>
      </c>
      <c r="H2821" s="153">
        <v>37.545999999999999</v>
      </c>
      <c r="I2821" s="153">
        <v>6.0259999999999998</v>
      </c>
      <c r="J2821" s="153">
        <v>0.35199999999999998</v>
      </c>
    </row>
    <row r="2822" spans="1:10" x14ac:dyDescent="0.25">
      <c r="A2822" s="152" t="s">
        <v>2722</v>
      </c>
      <c r="B2822" s="153">
        <v>3.6759814150715302</v>
      </c>
      <c r="C2822" s="153">
        <v>35.395618667601397</v>
      </c>
      <c r="D2822" s="153">
        <v>15.207000000000001</v>
      </c>
      <c r="E2822" s="153">
        <v>59.814999999999998</v>
      </c>
      <c r="F2822" s="153">
        <v>108.563</v>
      </c>
      <c r="G2822" s="153">
        <v>99.061999999999998</v>
      </c>
      <c r="H2822" s="153">
        <v>40.616</v>
      </c>
      <c r="I2822" s="153">
        <v>6.5309999999999997</v>
      </c>
      <c r="J2822" s="153">
        <v>0.36599999999999999</v>
      </c>
    </row>
    <row r="2823" spans="1:10" x14ac:dyDescent="0.25">
      <c r="A2823" s="152" t="s">
        <v>2723</v>
      </c>
      <c r="B2823" s="153">
        <v>163.25965990966901</v>
      </c>
      <c r="C2823" s="153">
        <v>220.77998285074599</v>
      </c>
      <c r="D2823" s="153">
        <v>91.35</v>
      </c>
      <c r="E2823" s="153">
        <v>392.86099999999999</v>
      </c>
      <c r="F2823" s="153">
        <v>453.48599999999999</v>
      </c>
      <c r="G2823" s="153">
        <v>256.82</v>
      </c>
      <c r="H2823" s="153">
        <v>138.10499999999999</v>
      </c>
      <c r="I2823" s="153">
        <v>47.201000000000001</v>
      </c>
      <c r="J2823" s="153">
        <v>14.177</v>
      </c>
    </row>
    <row r="2824" spans="1:10" x14ac:dyDescent="0.25">
      <c r="A2824" s="152" t="s">
        <v>2724</v>
      </c>
      <c r="B2824" s="153">
        <v>135.34024917455201</v>
      </c>
      <c r="C2824" s="153">
        <v>184.54293254469101</v>
      </c>
      <c r="D2824" s="153">
        <v>91.35</v>
      </c>
      <c r="E2824" s="153">
        <v>392.86099999999999</v>
      </c>
      <c r="F2824" s="153">
        <v>453.48599999999999</v>
      </c>
      <c r="G2824" s="153">
        <v>256.82</v>
      </c>
      <c r="H2824" s="153">
        <v>138.10499999999999</v>
      </c>
      <c r="I2824" s="153">
        <v>47.201000000000001</v>
      </c>
      <c r="J2824" s="153">
        <v>14.177</v>
      </c>
    </row>
    <row r="2825" spans="1:10" x14ac:dyDescent="0.25">
      <c r="A2825" s="152" t="s">
        <v>2725</v>
      </c>
      <c r="B2825" s="153">
        <v>107.372202662352</v>
      </c>
      <c r="C2825" s="153">
        <v>156.26158443519</v>
      </c>
      <c r="D2825" s="153">
        <v>91.35</v>
      </c>
      <c r="E2825" s="153">
        <v>392.86099999999999</v>
      </c>
      <c r="F2825" s="153">
        <v>453.48599999999999</v>
      </c>
      <c r="G2825" s="153">
        <v>256.82</v>
      </c>
      <c r="H2825" s="153">
        <v>138.10499999999999</v>
      </c>
      <c r="I2825" s="153">
        <v>47.201000000000001</v>
      </c>
      <c r="J2825" s="153">
        <v>14.177</v>
      </c>
    </row>
    <row r="2826" spans="1:10" x14ac:dyDescent="0.25">
      <c r="A2826" s="152" t="s">
        <v>2726</v>
      </c>
      <c r="B2826" s="153">
        <v>76.855408368462506</v>
      </c>
      <c r="C2826" s="153">
        <v>134.32922019140599</v>
      </c>
      <c r="D2826" s="153">
        <v>91.35</v>
      </c>
      <c r="E2826" s="153">
        <v>392.86099999999999</v>
      </c>
      <c r="F2826" s="153">
        <v>453.48599999999999</v>
      </c>
      <c r="G2826" s="153">
        <v>256.82</v>
      </c>
      <c r="H2826" s="153">
        <v>138.10499999999999</v>
      </c>
      <c r="I2826" s="153">
        <v>47.201000000000001</v>
      </c>
      <c r="J2826" s="153">
        <v>14.177</v>
      </c>
    </row>
    <row r="2827" spans="1:10" x14ac:dyDescent="0.25">
      <c r="A2827" s="152" t="s">
        <v>2727</v>
      </c>
      <c r="B2827" s="153">
        <v>52.947745454711097</v>
      </c>
      <c r="C2827" s="153">
        <v>117.304556026189</v>
      </c>
      <c r="D2827" s="153">
        <v>88.662999999999997</v>
      </c>
      <c r="E2827" s="153">
        <v>381.30599999999998</v>
      </c>
      <c r="F2827" s="153">
        <v>440.149</v>
      </c>
      <c r="G2827" s="153">
        <v>249.26599999999999</v>
      </c>
      <c r="H2827" s="153">
        <v>134.04300000000001</v>
      </c>
      <c r="I2827" s="153">
        <v>45.813000000000002</v>
      </c>
      <c r="J2827" s="153">
        <v>13.76</v>
      </c>
    </row>
    <row r="2828" spans="1:10" x14ac:dyDescent="0.25">
      <c r="A2828" s="152" t="s">
        <v>2728</v>
      </c>
      <c r="B2828" s="153">
        <v>40.682621401328397</v>
      </c>
      <c r="C2828" s="153">
        <v>104.01006628329</v>
      </c>
      <c r="D2828" s="153">
        <v>80.064999999999998</v>
      </c>
      <c r="E2828" s="153">
        <v>344.33100000000002</v>
      </c>
      <c r="F2828" s="153">
        <v>397.46800000000002</v>
      </c>
      <c r="G2828" s="153">
        <v>225.095</v>
      </c>
      <c r="H2828" s="153">
        <v>121.045</v>
      </c>
      <c r="I2828" s="153">
        <v>41.37</v>
      </c>
      <c r="J2828" s="153">
        <v>12.426</v>
      </c>
    </row>
    <row r="2829" spans="1:10" x14ac:dyDescent="0.25">
      <c r="A2829" s="152" t="s">
        <v>2729</v>
      </c>
      <c r="B2829" s="153">
        <v>31.0959945312587</v>
      </c>
      <c r="C2829" s="153">
        <v>93.617596026087199</v>
      </c>
      <c r="D2829" s="153">
        <v>71.468000000000004</v>
      </c>
      <c r="E2829" s="153">
        <v>307.35599999999999</v>
      </c>
      <c r="F2829" s="153">
        <v>354.786</v>
      </c>
      <c r="G2829" s="153">
        <v>200.92400000000001</v>
      </c>
      <c r="H2829" s="153">
        <v>108.04600000000001</v>
      </c>
      <c r="I2829" s="153">
        <v>36.927999999999997</v>
      </c>
      <c r="J2829" s="153">
        <v>11.092000000000001</v>
      </c>
    </row>
    <row r="2830" spans="1:10" x14ac:dyDescent="0.25">
      <c r="A2830" s="152" t="s">
        <v>2730</v>
      </c>
      <c r="B2830" s="153">
        <v>23.7982503018027</v>
      </c>
      <c r="C2830" s="153">
        <v>85.487278317909301</v>
      </c>
      <c r="D2830" s="153">
        <v>57.735999999999997</v>
      </c>
      <c r="E2830" s="153">
        <v>248.303</v>
      </c>
      <c r="F2830" s="153">
        <v>286.62099999999998</v>
      </c>
      <c r="G2830" s="153">
        <v>162.31899999999999</v>
      </c>
      <c r="H2830" s="153">
        <v>87.287999999999997</v>
      </c>
      <c r="I2830" s="153">
        <v>29.832999999999998</v>
      </c>
      <c r="J2830" s="153">
        <v>8.9600000000000009</v>
      </c>
    </row>
    <row r="2831" spans="1:10" x14ac:dyDescent="0.25">
      <c r="A2831" s="152" t="s">
        <v>2731</v>
      </c>
      <c r="B2831" s="153">
        <v>18.470060252795999</v>
      </c>
      <c r="C2831" s="153">
        <v>78.547296101232504</v>
      </c>
      <c r="D2831" s="153">
        <v>44.006999999999998</v>
      </c>
      <c r="E2831" s="153">
        <v>209.15199999999999</v>
      </c>
      <c r="F2831" s="153">
        <v>213.04900000000001</v>
      </c>
      <c r="G2831" s="153">
        <v>151.07499999999999</v>
      </c>
      <c r="H2831" s="153">
        <v>85.792000000000002</v>
      </c>
      <c r="I2831" s="153">
        <v>33.722000000000001</v>
      </c>
      <c r="J2831" s="153">
        <v>11.243</v>
      </c>
    </row>
    <row r="2832" spans="1:10" x14ac:dyDescent="0.25">
      <c r="A2832" s="152" t="s">
        <v>2732</v>
      </c>
      <c r="B2832" s="153">
        <v>14.5321815289001</v>
      </c>
      <c r="C2832" s="153">
        <v>70.919120301069995</v>
      </c>
      <c r="D2832" s="153">
        <v>22.783000000000001</v>
      </c>
      <c r="E2832" s="153">
        <v>171.03100000000001</v>
      </c>
      <c r="F2832" s="153">
        <v>235.73</v>
      </c>
      <c r="G2832" s="153">
        <v>142.54</v>
      </c>
      <c r="H2832" s="153">
        <v>79.17</v>
      </c>
      <c r="I2832" s="153">
        <v>33.540999999999997</v>
      </c>
      <c r="J2832" s="153">
        <v>7.9249999999999998</v>
      </c>
    </row>
    <row r="2833" spans="1:10" x14ac:dyDescent="0.25">
      <c r="A2833" s="152" t="s">
        <v>2733</v>
      </c>
      <c r="B2833" s="153">
        <v>11.486400913597301</v>
      </c>
      <c r="C2833" s="153">
        <v>61.693677471763102</v>
      </c>
      <c r="D2833" s="153">
        <v>18.984999999999999</v>
      </c>
      <c r="E2833" s="153">
        <v>123.396</v>
      </c>
      <c r="F2833" s="153">
        <v>174.67599999999999</v>
      </c>
      <c r="G2833" s="153">
        <v>143.982</v>
      </c>
      <c r="H2833" s="153">
        <v>88.603999999999999</v>
      </c>
      <c r="I2833" s="153">
        <v>33.823999999999998</v>
      </c>
      <c r="J2833" s="153">
        <v>7.0330000000000004</v>
      </c>
    </row>
    <row r="2834" spans="1:10" x14ac:dyDescent="0.25">
      <c r="A2834" s="152" t="s">
        <v>2734</v>
      </c>
      <c r="B2834" s="153">
        <v>9.1540159790899391</v>
      </c>
      <c r="C2834" s="153">
        <v>51.972487567458103</v>
      </c>
      <c r="D2834" s="153">
        <v>15.21</v>
      </c>
      <c r="E2834" s="153">
        <v>92.906999999999996</v>
      </c>
      <c r="F2834" s="153">
        <v>120.996</v>
      </c>
      <c r="G2834" s="153">
        <v>105.65600000000001</v>
      </c>
      <c r="H2834" s="153">
        <v>74.617999999999995</v>
      </c>
      <c r="I2834" s="153">
        <v>31.199000000000002</v>
      </c>
      <c r="J2834" s="153">
        <v>4.4139999999999997</v>
      </c>
    </row>
    <row r="2835" spans="1:10" x14ac:dyDescent="0.25">
      <c r="A2835" s="152" t="s">
        <v>2735</v>
      </c>
      <c r="B2835" s="153">
        <v>7.8899596590480403</v>
      </c>
      <c r="C2835" s="153">
        <v>48.649304632906002</v>
      </c>
      <c r="D2835" s="153">
        <v>11.691000000000001</v>
      </c>
      <c r="E2835" s="153">
        <v>100.34699999999999</v>
      </c>
      <c r="F2835" s="153">
        <v>107.45099999999999</v>
      </c>
      <c r="G2835" s="153">
        <v>100.547</v>
      </c>
      <c r="H2835" s="153">
        <v>66.822999999999993</v>
      </c>
      <c r="I2835" s="153">
        <v>24.593</v>
      </c>
      <c r="J2835" s="153">
        <v>3.548</v>
      </c>
    </row>
    <row r="2836" spans="1:10" x14ac:dyDescent="0.25">
      <c r="A2836" s="152" t="s">
        <v>2736</v>
      </c>
      <c r="B2836" s="153">
        <v>6.9083822282747196</v>
      </c>
      <c r="C2836" s="153">
        <v>45.756910405657301</v>
      </c>
      <c r="D2836" s="153">
        <v>9.6780000000000008</v>
      </c>
      <c r="E2836" s="153">
        <v>104.898</v>
      </c>
      <c r="F2836" s="153">
        <v>89.096000000000004</v>
      </c>
      <c r="G2836" s="153">
        <v>94.003</v>
      </c>
      <c r="H2836" s="153">
        <v>66.320999999999998</v>
      </c>
      <c r="I2836" s="153">
        <v>23.405999999999999</v>
      </c>
      <c r="J2836" s="153">
        <v>2.3780000000000001</v>
      </c>
    </row>
    <row r="2837" spans="1:10" x14ac:dyDescent="0.25">
      <c r="A2837" s="152" t="s">
        <v>2737</v>
      </c>
      <c r="B2837" s="153">
        <v>6.2059854082922001</v>
      </c>
      <c r="C2837" s="153">
        <v>43.361835988925698</v>
      </c>
      <c r="D2837" s="153">
        <v>8.6669999999999998</v>
      </c>
      <c r="E2837" s="153">
        <v>102.46</v>
      </c>
      <c r="F2837" s="153">
        <v>80.325999999999993</v>
      </c>
      <c r="G2837" s="153">
        <v>89.203999999999994</v>
      </c>
      <c r="H2837" s="153">
        <v>64.051000000000002</v>
      </c>
      <c r="I2837" s="153">
        <v>22.010999999999999</v>
      </c>
      <c r="J2837" s="153">
        <v>1.921</v>
      </c>
    </row>
    <row r="2838" spans="1:10" x14ac:dyDescent="0.25">
      <c r="A2838" s="152" t="s">
        <v>2738</v>
      </c>
      <c r="B2838" s="153">
        <v>5.6305985806260903</v>
      </c>
      <c r="C2838" s="153">
        <v>41.036001057626898</v>
      </c>
      <c r="D2838" s="153">
        <v>7.8760000000000003</v>
      </c>
      <c r="E2838" s="153">
        <v>99.873999999999995</v>
      </c>
      <c r="F2838" s="153">
        <v>74.028000000000006</v>
      </c>
      <c r="G2838" s="153">
        <v>85.957999999999998</v>
      </c>
      <c r="H2838" s="153">
        <v>62.304000000000002</v>
      </c>
      <c r="I2838" s="153">
        <v>20.780999999999999</v>
      </c>
      <c r="J2838" s="153">
        <v>1.579</v>
      </c>
    </row>
    <row r="2839" spans="1:10" x14ac:dyDescent="0.25">
      <c r="A2839" s="152" t="s">
        <v>2739</v>
      </c>
      <c r="B2839" s="153">
        <v>5.1112230865011403</v>
      </c>
      <c r="C2839" s="153">
        <v>38.7222945293789</v>
      </c>
      <c r="D2839" s="153">
        <v>7.3170000000000002</v>
      </c>
      <c r="E2839" s="153">
        <v>97.474000000000004</v>
      </c>
      <c r="F2839" s="153">
        <v>69.971999999999994</v>
      </c>
      <c r="G2839" s="153">
        <v>84.373000000000005</v>
      </c>
      <c r="H2839" s="153">
        <v>61.23</v>
      </c>
      <c r="I2839" s="153">
        <v>19.748999999999999</v>
      </c>
      <c r="J2839" s="153">
        <v>1.325</v>
      </c>
    </row>
    <row r="2840" spans="1:10" x14ac:dyDescent="0.25">
      <c r="A2840" s="152" t="s">
        <v>2740</v>
      </c>
      <c r="B2840" s="153">
        <v>4.70484043320951</v>
      </c>
      <c r="C2840" s="153">
        <v>36.709148252721498</v>
      </c>
      <c r="D2840" s="153">
        <v>6.91</v>
      </c>
      <c r="E2840" s="153">
        <v>95.043000000000006</v>
      </c>
      <c r="F2840" s="153">
        <v>67.701999999999998</v>
      </c>
      <c r="G2840" s="153">
        <v>84.16</v>
      </c>
      <c r="H2840" s="153">
        <v>60.661000000000001</v>
      </c>
      <c r="I2840" s="153">
        <v>18.850000000000001</v>
      </c>
      <c r="J2840" s="153">
        <v>1.1339999999999999</v>
      </c>
    </row>
    <row r="2841" spans="1:10" x14ac:dyDescent="0.25">
      <c r="A2841" s="152" t="s">
        <v>2741</v>
      </c>
      <c r="B2841" s="153">
        <v>4.3409897413573297</v>
      </c>
      <c r="C2841" s="153">
        <v>34.750858514703999</v>
      </c>
      <c r="D2841" s="153">
        <v>6.7119999999999997</v>
      </c>
      <c r="E2841" s="153">
        <v>92.492999999999995</v>
      </c>
      <c r="F2841" s="153">
        <v>66.98</v>
      </c>
      <c r="G2841" s="153">
        <v>85.227000000000004</v>
      </c>
      <c r="H2841" s="153">
        <v>60.527000000000001</v>
      </c>
      <c r="I2841" s="153">
        <v>18.058</v>
      </c>
      <c r="J2841" s="153">
        <v>0.98299999999999998</v>
      </c>
    </row>
    <row r="2842" spans="1:10" x14ac:dyDescent="0.25">
      <c r="A2842" s="152" t="s">
        <v>2742</v>
      </c>
      <c r="B2842" s="153">
        <v>4.0291470788460497</v>
      </c>
      <c r="C2842" s="153">
        <v>32.916889099647001</v>
      </c>
      <c r="D2842" s="153">
        <v>6.5709999999999997</v>
      </c>
      <c r="E2842" s="153">
        <v>89.596000000000004</v>
      </c>
      <c r="F2842" s="153">
        <v>67.605000000000004</v>
      </c>
      <c r="G2842" s="153">
        <v>87.402000000000001</v>
      </c>
      <c r="H2842" s="153">
        <v>60.683999999999997</v>
      </c>
      <c r="I2842" s="153">
        <v>17.314</v>
      </c>
      <c r="J2842" s="153">
        <v>0.86799999999999999</v>
      </c>
    </row>
    <row r="2843" spans="1:10" x14ac:dyDescent="0.25">
      <c r="A2843" s="152" t="s">
        <v>3899</v>
      </c>
      <c r="B2843" s="153">
        <v>194.314677956721</v>
      </c>
      <c r="C2843" s="153">
        <v>369.97383654093699</v>
      </c>
      <c r="D2843" s="153">
        <v>29.553000000000001</v>
      </c>
      <c r="E2843" s="153">
        <v>210.27199999999999</v>
      </c>
      <c r="F2843" s="153">
        <v>272.77</v>
      </c>
      <c r="G2843" s="153">
        <v>230.54300000000001</v>
      </c>
      <c r="H2843" s="153">
        <v>172.27600000000001</v>
      </c>
      <c r="I2843" s="153">
        <v>81.072000000000003</v>
      </c>
      <c r="J2843" s="153">
        <v>13.513999999999999</v>
      </c>
    </row>
    <row r="2844" spans="1:10" x14ac:dyDescent="0.25">
      <c r="A2844" s="152" t="s">
        <v>3900</v>
      </c>
      <c r="B2844" s="153">
        <v>160.83155933436001</v>
      </c>
      <c r="C2844" s="153">
        <v>331.11657259446702</v>
      </c>
      <c r="D2844" s="153">
        <v>37.055</v>
      </c>
      <c r="E2844" s="153">
        <v>263.65199999999999</v>
      </c>
      <c r="F2844" s="153">
        <v>342.01600000000002</v>
      </c>
      <c r="G2844" s="153">
        <v>289.06900000000002</v>
      </c>
      <c r="H2844" s="153">
        <v>216.01</v>
      </c>
      <c r="I2844" s="153">
        <v>101.654</v>
      </c>
      <c r="J2844" s="153">
        <v>16.943999999999999</v>
      </c>
    </row>
    <row r="2845" spans="1:10" x14ac:dyDescent="0.25">
      <c r="A2845" s="152" t="s">
        <v>3901</v>
      </c>
      <c r="B2845" s="153">
        <v>125.50623534381501</v>
      </c>
      <c r="C2845" s="153">
        <v>289.88023300729401</v>
      </c>
      <c r="D2845" s="153">
        <v>29.603000000000002</v>
      </c>
      <c r="E2845" s="153">
        <v>237.36</v>
      </c>
      <c r="F2845" s="153">
        <v>328.815</v>
      </c>
      <c r="G2845" s="153">
        <v>256.39</v>
      </c>
      <c r="H2845" s="153">
        <v>179.732</v>
      </c>
      <c r="I2845" s="153">
        <v>85.644000000000005</v>
      </c>
      <c r="J2845" s="153">
        <v>8.4559999999999995</v>
      </c>
    </row>
    <row r="2846" spans="1:10" x14ac:dyDescent="0.25">
      <c r="A2846" s="152" t="s">
        <v>3902</v>
      </c>
      <c r="B2846" s="153">
        <v>88.520415736394696</v>
      </c>
      <c r="C2846" s="153">
        <v>246.120213538109</v>
      </c>
      <c r="D2846" s="153">
        <v>19.472000000000001</v>
      </c>
      <c r="E2846" s="153">
        <v>197.50800000000001</v>
      </c>
      <c r="F2846" s="153">
        <v>318.7</v>
      </c>
      <c r="G2846" s="153">
        <v>218.572</v>
      </c>
      <c r="H2846" s="153">
        <v>125.212</v>
      </c>
      <c r="I2846" s="153">
        <v>53.030999999999999</v>
      </c>
      <c r="J2846" s="153">
        <v>9.1050000000000004</v>
      </c>
    </row>
    <row r="2847" spans="1:10" x14ac:dyDescent="0.25">
      <c r="A2847" s="152" t="s">
        <v>3903</v>
      </c>
      <c r="B2847" s="153">
        <v>50.057551281022903</v>
      </c>
      <c r="C2847" s="153">
        <v>199.68319098669701</v>
      </c>
      <c r="D2847" s="153">
        <v>13.759</v>
      </c>
      <c r="E2847" s="153">
        <v>192.328</v>
      </c>
      <c r="F2847" s="153">
        <v>316.26299999999998</v>
      </c>
      <c r="G2847" s="153">
        <v>196.43799999999999</v>
      </c>
      <c r="H2847" s="153">
        <v>93.489000000000004</v>
      </c>
      <c r="I2847" s="153">
        <v>37.51</v>
      </c>
      <c r="J2847" s="153">
        <v>6.4130000000000003</v>
      </c>
    </row>
    <row r="2848" spans="1:10" x14ac:dyDescent="0.25">
      <c r="A2848" s="152" t="s">
        <v>3904</v>
      </c>
      <c r="B2848" s="153">
        <v>43.733444132478802</v>
      </c>
      <c r="C2848" s="153">
        <v>169.70126816894199</v>
      </c>
      <c r="D2848" s="153">
        <v>14.753</v>
      </c>
      <c r="E2848" s="153">
        <v>153.95400000000001</v>
      </c>
      <c r="F2848" s="153">
        <v>242.37</v>
      </c>
      <c r="G2848" s="153">
        <v>113.31</v>
      </c>
      <c r="H2848" s="153">
        <v>41.548999999999999</v>
      </c>
      <c r="I2848" s="153">
        <v>13.648999999999999</v>
      </c>
      <c r="J2848" s="153">
        <v>4.2149999999999999</v>
      </c>
    </row>
    <row r="2849" spans="1:10" x14ac:dyDescent="0.25">
      <c r="A2849" s="152" t="s">
        <v>3905</v>
      </c>
      <c r="B2849" s="153">
        <v>32.390626770501399</v>
      </c>
      <c r="C2849" s="153">
        <v>141.40046218437601</v>
      </c>
      <c r="D2849" s="153">
        <v>12.291</v>
      </c>
      <c r="E2849" s="153">
        <v>142.29599999999999</v>
      </c>
      <c r="F2849" s="153">
        <v>199.37799999999999</v>
      </c>
      <c r="G2849" s="153">
        <v>67.340999999999994</v>
      </c>
      <c r="H2849" s="153">
        <v>18.587</v>
      </c>
      <c r="I2849" s="153">
        <v>5.383</v>
      </c>
      <c r="J2849" s="153">
        <v>1.524</v>
      </c>
    </row>
    <row r="2850" spans="1:10" x14ac:dyDescent="0.25">
      <c r="A2850" s="152" t="s">
        <v>3906</v>
      </c>
      <c r="B2850" s="153">
        <v>19.646876969306899</v>
      </c>
      <c r="C2850" s="153">
        <v>110.324375654151</v>
      </c>
      <c r="D2850" s="153">
        <v>6.532</v>
      </c>
      <c r="E2850" s="153">
        <v>97.275000000000006</v>
      </c>
      <c r="F2850" s="153">
        <v>164.33799999999999</v>
      </c>
      <c r="G2850" s="153">
        <v>42.359000000000002</v>
      </c>
      <c r="H2850" s="153">
        <v>8.0630000000000006</v>
      </c>
      <c r="I2850" s="153">
        <v>1.5309999999999999</v>
      </c>
      <c r="J2850" s="153">
        <v>0.10199999999999999</v>
      </c>
    </row>
    <row r="2851" spans="1:10" x14ac:dyDescent="0.25">
      <c r="A2851" s="152" t="s">
        <v>3907</v>
      </c>
      <c r="B2851" s="153">
        <v>12.9107078174415</v>
      </c>
      <c r="C2851" s="153">
        <v>85.924035098914104</v>
      </c>
      <c r="D2851" s="153">
        <v>4.1589999999999998</v>
      </c>
      <c r="E2851" s="153">
        <v>75.421000000000006</v>
      </c>
      <c r="F2851" s="153">
        <v>182.91300000000001</v>
      </c>
      <c r="G2851" s="153">
        <v>62.752000000000002</v>
      </c>
      <c r="H2851" s="153">
        <v>12.273</v>
      </c>
      <c r="I2851" s="153">
        <v>1.6819999999999999</v>
      </c>
      <c r="J2851" s="153">
        <v>0</v>
      </c>
    </row>
    <row r="2852" spans="1:10" x14ac:dyDescent="0.25">
      <c r="A2852" s="152" t="s">
        <v>3908</v>
      </c>
      <c r="B2852" s="153">
        <v>8.6618614367224307</v>
      </c>
      <c r="C2852" s="153">
        <v>69.040484808624001</v>
      </c>
      <c r="D2852" s="153">
        <v>2.952</v>
      </c>
      <c r="E2852" s="153">
        <v>49.973999999999997</v>
      </c>
      <c r="F2852" s="153">
        <v>160.68100000000001</v>
      </c>
      <c r="G2852" s="153">
        <v>71.488</v>
      </c>
      <c r="H2852" s="153">
        <v>15.324999999999999</v>
      </c>
      <c r="I2852" s="153">
        <v>2.38</v>
      </c>
      <c r="J2852" s="153">
        <v>0</v>
      </c>
    </row>
    <row r="2853" spans="1:10" x14ac:dyDescent="0.25">
      <c r="A2853" s="152" t="s">
        <v>3909</v>
      </c>
      <c r="B2853" s="153">
        <v>6.7822802737574897</v>
      </c>
      <c r="C2853" s="153">
        <v>53.943904625199799</v>
      </c>
      <c r="D2853" s="153">
        <v>2.1989999999999998</v>
      </c>
      <c r="E2853" s="153">
        <v>27.292999999999999</v>
      </c>
      <c r="F2853" s="153">
        <v>114.84699999999999</v>
      </c>
      <c r="G2853" s="153">
        <v>80.045000000000002</v>
      </c>
      <c r="H2853" s="153">
        <v>16.667999999999999</v>
      </c>
      <c r="I2853" s="153">
        <v>2.7480000000000002</v>
      </c>
      <c r="J2853" s="153">
        <v>0</v>
      </c>
    </row>
    <row r="2854" spans="1:10" x14ac:dyDescent="0.25">
      <c r="A2854" s="152" t="s">
        <v>3910</v>
      </c>
      <c r="B2854" s="153">
        <v>5.8645378685910901</v>
      </c>
      <c r="C2854" s="153">
        <v>38.361534964508103</v>
      </c>
      <c r="D2854" s="153">
        <v>2.093</v>
      </c>
      <c r="E2854" s="153">
        <v>18.696000000000002</v>
      </c>
      <c r="F2854" s="153">
        <v>98.453999999999994</v>
      </c>
      <c r="G2854" s="153">
        <v>98.287000000000006</v>
      </c>
      <c r="H2854" s="153">
        <v>25.113</v>
      </c>
      <c r="I2854" s="153">
        <v>2.8650000000000002</v>
      </c>
      <c r="J2854" s="153">
        <v>0.17199999999999999</v>
      </c>
    </row>
    <row r="2855" spans="1:10" x14ac:dyDescent="0.25">
      <c r="A2855" s="152" t="s">
        <v>3911</v>
      </c>
      <c r="B2855" s="153">
        <v>3.7419246762223599</v>
      </c>
      <c r="C2855" s="153">
        <v>39.2989856385338</v>
      </c>
      <c r="D2855" s="153">
        <v>1.798</v>
      </c>
      <c r="E2855" s="153">
        <v>17.187999999999999</v>
      </c>
      <c r="F2855" s="153">
        <v>71.465000000000003</v>
      </c>
      <c r="G2855" s="153">
        <v>112.35</v>
      </c>
      <c r="H2855" s="153">
        <v>43.67</v>
      </c>
      <c r="I2855" s="153">
        <v>4.4930000000000003</v>
      </c>
      <c r="J2855" s="153">
        <v>0.17599999999999999</v>
      </c>
    </row>
    <row r="2856" spans="1:10" x14ac:dyDescent="0.25">
      <c r="A2856" s="152" t="s">
        <v>3912</v>
      </c>
      <c r="B2856" s="153">
        <v>2.7243076790259799</v>
      </c>
      <c r="C2856" s="153">
        <v>32.588316764965001</v>
      </c>
      <c r="D2856" s="153">
        <v>1.4490000000000001</v>
      </c>
      <c r="E2856" s="153">
        <v>10.723000000000001</v>
      </c>
      <c r="F2856" s="153">
        <v>40.026000000000003</v>
      </c>
      <c r="G2856" s="153">
        <v>128.76499999999999</v>
      </c>
      <c r="H2856" s="153">
        <v>78.424000000000007</v>
      </c>
      <c r="I2856" s="153">
        <v>6.2560000000000002</v>
      </c>
      <c r="J2856" s="153">
        <v>0.23699999999999999</v>
      </c>
    </row>
    <row r="2857" spans="1:10" x14ac:dyDescent="0.25">
      <c r="A2857" s="152" t="s">
        <v>3913</v>
      </c>
      <c r="B2857" s="153">
        <v>2.1441410422945499</v>
      </c>
      <c r="C2857" s="153">
        <v>27.169517434612501</v>
      </c>
      <c r="D2857" s="153">
        <v>1.4059999999999999</v>
      </c>
      <c r="E2857" s="153">
        <v>9.4109999999999996</v>
      </c>
      <c r="F2857" s="153">
        <v>33.011000000000003</v>
      </c>
      <c r="G2857" s="153">
        <v>134.66</v>
      </c>
      <c r="H2857" s="153">
        <v>92.545000000000002</v>
      </c>
      <c r="I2857" s="153">
        <v>7.2270000000000003</v>
      </c>
      <c r="J2857" s="153">
        <v>0.24</v>
      </c>
    </row>
    <row r="2858" spans="1:10" x14ac:dyDescent="0.25">
      <c r="A2858" s="152" t="s">
        <v>3914</v>
      </c>
      <c r="B2858" s="153">
        <v>1.73000862618178</v>
      </c>
      <c r="C2858" s="153">
        <v>22.622088073218599</v>
      </c>
      <c r="D2858" s="153">
        <v>1.4410000000000001</v>
      </c>
      <c r="E2858" s="153">
        <v>8.8979999999999997</v>
      </c>
      <c r="F2858" s="153">
        <v>29.404</v>
      </c>
      <c r="G2858" s="153">
        <v>139.542</v>
      </c>
      <c r="H2858" s="153">
        <v>101.666</v>
      </c>
      <c r="I2858" s="153">
        <v>8.2430000000000003</v>
      </c>
      <c r="J2858" s="153">
        <v>0.246</v>
      </c>
    </row>
    <row r="2859" spans="1:10" x14ac:dyDescent="0.25">
      <c r="A2859" s="152" t="s">
        <v>3915</v>
      </c>
      <c r="B2859" s="153">
        <v>1.4203093918793199</v>
      </c>
      <c r="C2859" s="153">
        <v>18.890494012384799</v>
      </c>
      <c r="D2859" s="153">
        <v>1.5680000000000001</v>
      </c>
      <c r="E2859" s="153">
        <v>9.0860000000000003</v>
      </c>
      <c r="F2859" s="153">
        <v>28.481999999999999</v>
      </c>
      <c r="G2859" s="153">
        <v>144.572</v>
      </c>
      <c r="H2859" s="153">
        <v>105.85299999999999</v>
      </c>
      <c r="I2859" s="153">
        <v>9.359</v>
      </c>
      <c r="J2859" s="153">
        <v>0.26</v>
      </c>
    </row>
    <row r="2860" spans="1:10" x14ac:dyDescent="0.25">
      <c r="A2860" s="152" t="s">
        <v>3916</v>
      </c>
      <c r="B2860" s="153">
        <v>1.1959343694940601</v>
      </c>
      <c r="C2860" s="153">
        <v>15.779490146524701</v>
      </c>
      <c r="D2860" s="153">
        <v>1.607</v>
      </c>
      <c r="E2860" s="153">
        <v>9.3190000000000008</v>
      </c>
      <c r="F2860" s="153">
        <v>29.202999999999999</v>
      </c>
      <c r="G2860" s="153">
        <v>148.774</v>
      </c>
      <c r="H2860" s="153">
        <v>108.553</v>
      </c>
      <c r="I2860" s="153">
        <v>9.6170000000000009</v>
      </c>
      <c r="J2860" s="153">
        <v>0.26700000000000002</v>
      </c>
    </row>
    <row r="2861" spans="1:10" x14ac:dyDescent="0.25">
      <c r="A2861" s="152" t="s">
        <v>3917</v>
      </c>
      <c r="B2861" s="153">
        <v>1.01240310723516</v>
      </c>
      <c r="C2861" s="153">
        <v>13.200955120577399</v>
      </c>
      <c r="D2861" s="153">
        <v>1.645</v>
      </c>
      <c r="E2861" s="153">
        <v>9.5380000000000003</v>
      </c>
      <c r="F2861" s="153">
        <v>29.891999999999999</v>
      </c>
      <c r="G2861" s="153">
        <v>152.27799999999999</v>
      </c>
      <c r="H2861" s="153">
        <v>111.11</v>
      </c>
      <c r="I2861" s="153">
        <v>9.843</v>
      </c>
      <c r="J2861" s="153">
        <v>0.27400000000000002</v>
      </c>
    </row>
    <row r="2862" spans="1:10" x14ac:dyDescent="0.25">
      <c r="A2862" s="152" t="s">
        <v>3918</v>
      </c>
      <c r="B2862" s="153">
        <v>0.86733799866312</v>
      </c>
      <c r="C2862" s="153">
        <v>11.067186141745999</v>
      </c>
      <c r="D2862" s="153">
        <v>1.6779999999999999</v>
      </c>
      <c r="E2862" s="153">
        <v>9.7260000000000009</v>
      </c>
      <c r="F2862" s="153">
        <v>30.48</v>
      </c>
      <c r="G2862" s="153">
        <v>155.28</v>
      </c>
      <c r="H2862" s="153">
        <v>113.3</v>
      </c>
      <c r="I2862" s="153">
        <v>10.037000000000001</v>
      </c>
      <c r="J2862" s="153">
        <v>0.27900000000000003</v>
      </c>
    </row>
    <row r="2863" spans="1:10" x14ac:dyDescent="0.25">
      <c r="A2863" s="152" t="s">
        <v>3879</v>
      </c>
      <c r="B2863" s="153">
        <v>101.205260280148</v>
      </c>
      <c r="C2863" s="153">
        <v>215.104200648605</v>
      </c>
      <c r="D2863" s="153">
        <v>35.154000000000003</v>
      </c>
      <c r="E2863" s="153">
        <v>188.74799999999999</v>
      </c>
      <c r="F2863" s="153">
        <v>190.49799999999999</v>
      </c>
      <c r="G2863" s="153">
        <v>143.68899999999999</v>
      </c>
      <c r="H2863" s="153">
        <v>91.287000000000006</v>
      </c>
      <c r="I2863" s="153">
        <v>42.945</v>
      </c>
      <c r="J2863" s="153">
        <v>7.6790000000000003</v>
      </c>
    </row>
    <row r="2864" spans="1:10" x14ac:dyDescent="0.25">
      <c r="A2864" s="152" t="s">
        <v>3880</v>
      </c>
      <c r="B2864" s="153">
        <v>83.459162843649494</v>
      </c>
      <c r="C2864" s="153">
        <v>197.425024627764</v>
      </c>
      <c r="D2864" s="153">
        <v>34.551000000000002</v>
      </c>
      <c r="E2864" s="153">
        <v>185.51300000000001</v>
      </c>
      <c r="F2864" s="153">
        <v>187.232</v>
      </c>
      <c r="G2864" s="153">
        <v>141.226</v>
      </c>
      <c r="H2864" s="153">
        <v>89.721999999999994</v>
      </c>
      <c r="I2864" s="153">
        <v>42.209000000000003</v>
      </c>
      <c r="J2864" s="153">
        <v>7.5469999999999997</v>
      </c>
    </row>
    <row r="2865" spans="1:10" x14ac:dyDescent="0.25">
      <c r="A2865" s="152" t="s">
        <v>3881</v>
      </c>
      <c r="B2865" s="153">
        <v>67.949728128283297</v>
      </c>
      <c r="C2865" s="153">
        <v>184.59471369158399</v>
      </c>
      <c r="D2865" s="153">
        <v>31.638999999999999</v>
      </c>
      <c r="E2865" s="153">
        <v>169.87299999999999</v>
      </c>
      <c r="F2865" s="153">
        <v>171.44800000000001</v>
      </c>
      <c r="G2865" s="153">
        <v>129.32</v>
      </c>
      <c r="H2865" s="153">
        <v>82.158000000000001</v>
      </c>
      <c r="I2865" s="153">
        <v>38.651000000000003</v>
      </c>
      <c r="J2865" s="153">
        <v>6.9109999999999996</v>
      </c>
    </row>
    <row r="2866" spans="1:10" x14ac:dyDescent="0.25">
      <c r="A2866" s="152" t="s">
        <v>3882</v>
      </c>
      <c r="B2866" s="153">
        <v>55.742182566121201</v>
      </c>
      <c r="C2866" s="153">
        <v>178.63506060338801</v>
      </c>
      <c r="D2866" s="153">
        <v>26.158000000000001</v>
      </c>
      <c r="E2866" s="153">
        <v>161.441</v>
      </c>
      <c r="F2866" s="153">
        <v>142.624</v>
      </c>
      <c r="G2866" s="153">
        <v>107.789</v>
      </c>
      <c r="H2866" s="153">
        <v>66.195999999999998</v>
      </c>
      <c r="I2866" s="153">
        <v>24.056999999999999</v>
      </c>
      <c r="J2866" s="153">
        <v>3.7349999999999999</v>
      </c>
    </row>
    <row r="2867" spans="1:10" x14ac:dyDescent="0.25">
      <c r="A2867" s="152" t="s">
        <v>3883</v>
      </c>
      <c r="B2867" s="153">
        <v>52.928118007677298</v>
      </c>
      <c r="C2867" s="153">
        <v>179.82035183654301</v>
      </c>
      <c r="D2867" s="153">
        <v>32.579000000000001</v>
      </c>
      <c r="E2867" s="153">
        <v>174.00299999999999</v>
      </c>
      <c r="F2867" s="153">
        <v>143.411</v>
      </c>
      <c r="G2867" s="153">
        <v>90.168000000000006</v>
      </c>
      <c r="H2867" s="153">
        <v>52.731000000000002</v>
      </c>
      <c r="I2867" s="153">
        <v>17.402999999999999</v>
      </c>
      <c r="J2867" s="153">
        <v>1.7050000000000001</v>
      </c>
    </row>
    <row r="2868" spans="1:10" x14ac:dyDescent="0.25">
      <c r="A2868" s="152" t="s">
        <v>3884</v>
      </c>
      <c r="B2868" s="153">
        <v>52.928118007677298</v>
      </c>
      <c r="C2868" s="153">
        <v>179.82035183654301</v>
      </c>
      <c r="D2868" s="153">
        <v>38.313000000000002</v>
      </c>
      <c r="E2868" s="153">
        <v>187.614</v>
      </c>
      <c r="F2868" s="153">
        <v>134.52799999999999</v>
      </c>
      <c r="G2868" s="153">
        <v>79.188999999999993</v>
      </c>
      <c r="H2868" s="153">
        <v>38.625</v>
      </c>
      <c r="I2868" s="153">
        <v>9.1059999999999999</v>
      </c>
      <c r="J2868" s="153">
        <v>0.625</v>
      </c>
    </row>
    <row r="2869" spans="1:10" x14ac:dyDescent="0.25">
      <c r="A2869" s="152" t="s">
        <v>3885</v>
      </c>
      <c r="B2869" s="153">
        <v>42.977073724099398</v>
      </c>
      <c r="C2869" s="153">
        <v>191.67144392072501</v>
      </c>
      <c r="D2869" s="153">
        <v>36.996000000000002</v>
      </c>
      <c r="E2869" s="153">
        <v>204.55799999999999</v>
      </c>
      <c r="F2869" s="153">
        <v>145.392</v>
      </c>
      <c r="G2869" s="153">
        <v>81.254000000000005</v>
      </c>
      <c r="H2869" s="153">
        <v>32.945999999999998</v>
      </c>
      <c r="I2869" s="153">
        <v>8.1760000000000002</v>
      </c>
      <c r="J2869" s="153">
        <v>0.67800000000000005</v>
      </c>
    </row>
    <row r="2870" spans="1:10" x14ac:dyDescent="0.25">
      <c r="A2870" s="152" t="s">
        <v>3886</v>
      </c>
      <c r="B2870" s="153">
        <v>36.913257501805603</v>
      </c>
      <c r="C2870" s="153">
        <v>156.65834501165099</v>
      </c>
      <c r="D2870" s="153">
        <v>48.607999999999997</v>
      </c>
      <c r="E2870" s="153">
        <v>203.739</v>
      </c>
      <c r="F2870" s="153">
        <v>152.59200000000001</v>
      </c>
      <c r="G2870" s="153">
        <v>80.52</v>
      </c>
      <c r="H2870" s="153">
        <v>34.996000000000002</v>
      </c>
      <c r="I2870" s="153">
        <v>7.1749999999999998</v>
      </c>
      <c r="J2870" s="153">
        <v>0.37</v>
      </c>
    </row>
    <row r="2871" spans="1:10" x14ac:dyDescent="0.25">
      <c r="A2871" s="152" t="s">
        <v>3887</v>
      </c>
      <c r="B2871" s="153">
        <v>34.641700361445501</v>
      </c>
      <c r="C2871" s="153">
        <v>154.72539595725999</v>
      </c>
      <c r="D2871" s="153">
        <v>63.177999999999997</v>
      </c>
      <c r="E2871" s="153">
        <v>183.95699999999999</v>
      </c>
      <c r="F2871" s="153">
        <v>102.4</v>
      </c>
      <c r="G2871" s="153">
        <v>49.17</v>
      </c>
      <c r="H2871" s="153">
        <v>18.960999999999999</v>
      </c>
      <c r="I2871" s="153">
        <v>4.3140000000000001</v>
      </c>
      <c r="J2871" s="153">
        <v>0.22</v>
      </c>
    </row>
    <row r="2872" spans="1:10" x14ac:dyDescent="0.25">
      <c r="A2872" s="152" t="s">
        <v>3888</v>
      </c>
      <c r="B2872" s="153">
        <v>30.3512690302775</v>
      </c>
      <c r="C2872" s="153">
        <v>167.00329305364201</v>
      </c>
      <c r="D2872" s="153">
        <v>58.072000000000003</v>
      </c>
      <c r="E2872" s="153">
        <v>129.47200000000001</v>
      </c>
      <c r="F2872" s="153">
        <v>91.391999999999996</v>
      </c>
      <c r="G2872" s="153">
        <v>42.16</v>
      </c>
      <c r="H2872" s="153">
        <v>15.231999999999999</v>
      </c>
      <c r="I2872" s="153">
        <v>3.4</v>
      </c>
      <c r="J2872" s="153">
        <v>0.27200000000000002</v>
      </c>
    </row>
    <row r="2873" spans="1:10" x14ac:dyDescent="0.25">
      <c r="A2873" s="152" t="s">
        <v>3889</v>
      </c>
      <c r="B2873" s="153">
        <v>23.256755117826501</v>
      </c>
      <c r="C2873" s="153">
        <v>154.110646855563</v>
      </c>
      <c r="D2873" s="153">
        <v>30.954999999999998</v>
      </c>
      <c r="E2873" s="153">
        <v>93.158000000000001</v>
      </c>
      <c r="F2873" s="153">
        <v>68.44</v>
      </c>
      <c r="G2873" s="153">
        <v>38.648000000000003</v>
      </c>
      <c r="H2873" s="153">
        <v>13.606</v>
      </c>
      <c r="I2873" s="153">
        <v>2.6339999999999999</v>
      </c>
      <c r="J2873" s="153">
        <v>0.11899999999999999</v>
      </c>
    </row>
    <row r="2874" spans="1:10" x14ac:dyDescent="0.25">
      <c r="A2874" s="152" t="s">
        <v>3890</v>
      </c>
      <c r="B2874" s="153">
        <v>19.192375234913499</v>
      </c>
      <c r="C2874" s="153">
        <v>148.95337799855801</v>
      </c>
      <c r="D2874" s="153">
        <v>27.164000000000001</v>
      </c>
      <c r="E2874" s="153">
        <v>87.04</v>
      </c>
      <c r="F2874" s="153">
        <v>75.632000000000005</v>
      </c>
      <c r="G2874" s="153">
        <v>43.42</v>
      </c>
      <c r="H2874" s="153">
        <v>17.751999999999999</v>
      </c>
      <c r="I2874" s="153">
        <v>2.97</v>
      </c>
      <c r="J2874" s="153">
        <v>0.10199999999999999</v>
      </c>
    </row>
    <row r="2875" spans="1:10" x14ac:dyDescent="0.25">
      <c r="A2875" s="152" t="s">
        <v>3891</v>
      </c>
      <c r="B2875" s="153">
        <v>13.3696675076677</v>
      </c>
      <c r="C2875" s="153">
        <v>102.16479611907501</v>
      </c>
      <c r="D2875" s="153">
        <v>25.652000000000001</v>
      </c>
      <c r="E2875" s="153">
        <v>80.003</v>
      </c>
      <c r="F2875" s="153">
        <v>78.42</v>
      </c>
      <c r="G2875" s="153">
        <v>46.1</v>
      </c>
      <c r="H2875" s="153">
        <v>19.891999999999999</v>
      </c>
      <c r="I2875" s="153">
        <v>3.6579999999999999</v>
      </c>
      <c r="J2875" s="153">
        <v>0.13500000000000001</v>
      </c>
    </row>
    <row r="2876" spans="1:10" x14ac:dyDescent="0.25">
      <c r="A2876" s="152" t="s">
        <v>3892</v>
      </c>
      <c r="B2876" s="153">
        <v>12.189889006271899</v>
      </c>
      <c r="C2876" s="153">
        <v>98.500464915288205</v>
      </c>
      <c r="D2876" s="153">
        <v>19.611999999999998</v>
      </c>
      <c r="E2876" s="153">
        <v>63.341000000000001</v>
      </c>
      <c r="F2876" s="153">
        <v>81.697000000000003</v>
      </c>
      <c r="G2876" s="153">
        <v>50.484999999999999</v>
      </c>
      <c r="H2876" s="153">
        <v>25.890999999999998</v>
      </c>
      <c r="I2876" s="153">
        <v>4.5910000000000002</v>
      </c>
      <c r="J2876" s="153">
        <v>0.24299999999999999</v>
      </c>
    </row>
    <row r="2877" spans="1:10" x14ac:dyDescent="0.25">
      <c r="A2877" s="152" t="s">
        <v>3893</v>
      </c>
      <c r="B2877" s="153">
        <v>11.260680538309</v>
      </c>
      <c r="C2877" s="153">
        <v>94.475126590794403</v>
      </c>
      <c r="D2877" s="153">
        <v>17.541</v>
      </c>
      <c r="E2877" s="153">
        <v>57.890999999999998</v>
      </c>
      <c r="F2877" s="153">
        <v>84.325000000000003</v>
      </c>
      <c r="G2877" s="153">
        <v>53.776000000000003</v>
      </c>
      <c r="H2877" s="153">
        <v>29.388999999999999</v>
      </c>
      <c r="I2877" s="153">
        <v>5.1550000000000002</v>
      </c>
      <c r="J2877" s="153">
        <v>0.24299999999999999</v>
      </c>
    </row>
    <row r="2878" spans="1:10" x14ac:dyDescent="0.25">
      <c r="A2878" s="152" t="s">
        <v>3894</v>
      </c>
      <c r="B2878" s="153">
        <v>10.5362262006153</v>
      </c>
      <c r="C2878" s="153">
        <v>90.942608292367893</v>
      </c>
      <c r="D2878" s="153">
        <v>16.318999999999999</v>
      </c>
      <c r="E2878" s="153">
        <v>55.24</v>
      </c>
      <c r="F2878" s="153">
        <v>89.86</v>
      </c>
      <c r="G2878" s="153">
        <v>59.390999999999998</v>
      </c>
      <c r="H2878" s="153">
        <v>34.058</v>
      </c>
      <c r="I2878" s="153">
        <v>5.9359999999999999</v>
      </c>
      <c r="J2878" s="153">
        <v>0.25600000000000001</v>
      </c>
    </row>
    <row r="2879" spans="1:10" x14ac:dyDescent="0.25">
      <c r="A2879" s="152" t="s">
        <v>3895</v>
      </c>
      <c r="B2879" s="153">
        <v>9.6889492399986406</v>
      </c>
      <c r="C2879" s="153">
        <v>86.769095148550903</v>
      </c>
      <c r="D2879" s="153">
        <v>15.121</v>
      </c>
      <c r="E2879" s="153">
        <v>52.73</v>
      </c>
      <c r="F2879" s="153">
        <v>94.706999999999994</v>
      </c>
      <c r="G2879" s="153">
        <v>65.134</v>
      </c>
      <c r="H2879" s="153">
        <v>38.689</v>
      </c>
      <c r="I2879" s="153">
        <v>6.6909999999999998</v>
      </c>
      <c r="J2879" s="153">
        <v>0.26800000000000002</v>
      </c>
    </row>
    <row r="2880" spans="1:10" x14ac:dyDescent="0.25">
      <c r="A2880" s="152" t="s">
        <v>3896</v>
      </c>
      <c r="B2880" s="153">
        <v>9.0649986563755593</v>
      </c>
      <c r="C2880" s="153">
        <v>83.229855442362407</v>
      </c>
      <c r="D2880" s="153">
        <v>13.942</v>
      </c>
      <c r="E2880" s="153">
        <v>50.332999999999998</v>
      </c>
      <c r="F2880" s="153">
        <v>98.635000000000005</v>
      </c>
      <c r="G2880" s="153">
        <v>70.87</v>
      </c>
      <c r="H2880" s="153">
        <v>43.002000000000002</v>
      </c>
      <c r="I2880" s="153">
        <v>7.4160000000000004</v>
      </c>
      <c r="J2880" s="153">
        <v>0.28199999999999997</v>
      </c>
    </row>
    <row r="2881" spans="1:10" x14ac:dyDescent="0.25">
      <c r="A2881" s="152" t="s">
        <v>3897</v>
      </c>
      <c r="B2881" s="153">
        <v>8.4339697212633098</v>
      </c>
      <c r="C2881" s="153">
        <v>79.469217720736196</v>
      </c>
      <c r="D2881" s="153">
        <v>12.829000000000001</v>
      </c>
      <c r="E2881" s="153">
        <v>48.186</v>
      </c>
      <c r="F2881" s="153">
        <v>101.816</v>
      </c>
      <c r="G2881" s="153">
        <v>76.718999999999994</v>
      </c>
      <c r="H2881" s="153">
        <v>46.917999999999999</v>
      </c>
      <c r="I2881" s="153">
        <v>8.0969999999999995</v>
      </c>
      <c r="J2881" s="153">
        <v>0.29499999999999998</v>
      </c>
    </row>
    <row r="2882" spans="1:10" x14ac:dyDescent="0.25">
      <c r="A2882" s="152" t="s">
        <v>3898</v>
      </c>
      <c r="B2882" s="153">
        <v>7.8940802943525696</v>
      </c>
      <c r="C2882" s="153">
        <v>75.922587848234201</v>
      </c>
      <c r="D2882" s="153">
        <v>11.834</v>
      </c>
      <c r="E2882" s="153">
        <v>46.497</v>
      </c>
      <c r="F2882" s="153">
        <v>104.655</v>
      </c>
      <c r="G2882" s="153">
        <v>83.013999999999996</v>
      </c>
      <c r="H2882" s="153">
        <v>49.494999999999997</v>
      </c>
      <c r="I2882" s="153">
        <v>8.5749999999999993</v>
      </c>
      <c r="J2882" s="153">
        <v>0.31</v>
      </c>
    </row>
    <row r="2883" spans="1:10" x14ac:dyDescent="0.25">
      <c r="A2883" s="152" t="s">
        <v>4046</v>
      </c>
      <c r="B2883" s="153">
        <v>222.003389056646</v>
      </c>
      <c r="C2883" s="153">
        <v>324.44408619955101</v>
      </c>
      <c r="D2883" s="153">
        <v>67.825000000000003</v>
      </c>
      <c r="E2883" s="153">
        <v>276.02600000000001</v>
      </c>
      <c r="F2883" s="153">
        <v>362.78100000000001</v>
      </c>
      <c r="G2883" s="153">
        <v>299.24</v>
      </c>
      <c r="H2883" s="153">
        <v>246.40899999999999</v>
      </c>
      <c r="I2883" s="153">
        <v>116.80200000000001</v>
      </c>
      <c r="J2883" s="153">
        <v>16.797000000000001</v>
      </c>
    </row>
    <row r="2884" spans="1:10" x14ac:dyDescent="0.25">
      <c r="A2884" s="152" t="s">
        <v>4047</v>
      </c>
      <c r="B2884" s="153">
        <v>153.24974080172899</v>
      </c>
      <c r="C2884" s="153">
        <v>290.445856250117</v>
      </c>
      <c r="D2884" s="153">
        <v>64.450999999999993</v>
      </c>
      <c r="E2884" s="153">
        <v>280.916</v>
      </c>
      <c r="F2884" s="153">
        <v>317.142</v>
      </c>
      <c r="G2884" s="153">
        <v>302.62200000000001</v>
      </c>
      <c r="H2884" s="153">
        <v>223.745</v>
      </c>
      <c r="I2884" s="153">
        <v>112.096</v>
      </c>
      <c r="J2884" s="153">
        <v>13.007999999999999</v>
      </c>
    </row>
    <row r="2885" spans="1:10" x14ac:dyDescent="0.25">
      <c r="A2885" s="152" t="s">
        <v>4048</v>
      </c>
      <c r="B2885" s="153">
        <v>112.542275628171</v>
      </c>
      <c r="C2885" s="153">
        <v>250.735277707851</v>
      </c>
      <c r="D2885" s="153">
        <v>65.552999999999997</v>
      </c>
      <c r="E2885" s="153">
        <v>271.07400000000001</v>
      </c>
      <c r="F2885" s="153">
        <v>336.37700000000001</v>
      </c>
      <c r="G2885" s="153">
        <v>297.089</v>
      </c>
      <c r="H2885" s="153">
        <v>222.67699999999999</v>
      </c>
      <c r="I2885" s="153">
        <v>106.586</v>
      </c>
      <c r="J2885" s="153">
        <v>13.284000000000001</v>
      </c>
    </row>
    <row r="2886" spans="1:10" x14ac:dyDescent="0.25">
      <c r="A2886" s="152" t="s">
        <v>4049</v>
      </c>
      <c r="B2886" s="153">
        <v>82.290334057487598</v>
      </c>
      <c r="C2886" s="153">
        <v>215.87372146019101</v>
      </c>
      <c r="D2886" s="153">
        <v>63.347000000000001</v>
      </c>
      <c r="E2886" s="153">
        <v>262.80500000000001</v>
      </c>
      <c r="F2886" s="153">
        <v>283.48500000000001</v>
      </c>
      <c r="G2886" s="153">
        <v>245.74199999999999</v>
      </c>
      <c r="H2886" s="153">
        <v>185.23099999999999</v>
      </c>
      <c r="I2886" s="153">
        <v>83.2</v>
      </c>
      <c r="J2886" s="153">
        <v>10.63</v>
      </c>
    </row>
    <row r="2887" spans="1:10" x14ac:dyDescent="0.25">
      <c r="A2887" s="152" t="s">
        <v>4050</v>
      </c>
      <c r="B2887" s="153">
        <v>60.066421556642197</v>
      </c>
      <c r="C2887" s="153">
        <v>185.474011209358</v>
      </c>
      <c r="D2887" s="153">
        <v>62</v>
      </c>
      <c r="E2887" s="153">
        <v>207.00299999999999</v>
      </c>
      <c r="F2887" s="153">
        <v>200.99600000000001</v>
      </c>
      <c r="G2887" s="153">
        <v>149.001</v>
      </c>
      <c r="H2887" s="153">
        <v>103.998</v>
      </c>
      <c r="I2887" s="153">
        <v>47.003</v>
      </c>
      <c r="J2887" s="153">
        <v>4.9989999999999997</v>
      </c>
    </row>
    <row r="2888" spans="1:10" x14ac:dyDescent="0.25">
      <c r="A2888" s="152" t="s">
        <v>4051</v>
      </c>
      <c r="B2888" s="153">
        <v>43.790932892167703</v>
      </c>
      <c r="C2888" s="153">
        <v>159.106264874429</v>
      </c>
      <c r="D2888" s="153">
        <v>53.003</v>
      </c>
      <c r="E2888" s="153">
        <v>163.999</v>
      </c>
      <c r="F2888" s="153">
        <v>169.99700000000001</v>
      </c>
      <c r="G2888" s="153">
        <v>124.999</v>
      </c>
      <c r="H2888" s="153">
        <v>78</v>
      </c>
      <c r="I2888" s="153">
        <v>30.001999999999999</v>
      </c>
      <c r="J2888" s="153">
        <v>4</v>
      </c>
    </row>
    <row r="2889" spans="1:10" x14ac:dyDescent="0.25">
      <c r="A2889" s="152" t="s">
        <v>4052</v>
      </c>
      <c r="B2889" s="153">
        <v>31.901895825307101</v>
      </c>
      <c r="C2889" s="153">
        <v>136.331801801236</v>
      </c>
      <c r="D2889" s="153">
        <v>59.112000000000002</v>
      </c>
      <c r="E2889" s="153">
        <v>151.369</v>
      </c>
      <c r="F2889" s="153">
        <v>152.274</v>
      </c>
      <c r="G2889" s="153">
        <v>105.43</v>
      </c>
      <c r="H2889" s="153">
        <v>60.848999999999997</v>
      </c>
      <c r="I2889" s="153">
        <v>22.617999999999999</v>
      </c>
      <c r="J2889" s="153">
        <v>3.6480000000000001</v>
      </c>
    </row>
    <row r="2890" spans="1:10" x14ac:dyDescent="0.25">
      <c r="A2890" s="152" t="s">
        <v>4053</v>
      </c>
      <c r="B2890" s="153">
        <v>23.2332002495361</v>
      </c>
      <c r="C2890" s="153">
        <v>116.7254444285</v>
      </c>
      <c r="D2890" s="153">
        <v>48.801000000000002</v>
      </c>
      <c r="E2890" s="153">
        <v>134.001</v>
      </c>
      <c r="F2890" s="153">
        <v>163.995</v>
      </c>
      <c r="G2890" s="153">
        <v>112.30200000000001</v>
      </c>
      <c r="H2890" s="153">
        <v>59.502000000000002</v>
      </c>
      <c r="I2890" s="153">
        <v>21.899000000000001</v>
      </c>
      <c r="J2890" s="153">
        <v>2.1</v>
      </c>
    </row>
    <row r="2891" spans="1:10" x14ac:dyDescent="0.25">
      <c r="A2891" s="152" t="s">
        <v>4054</v>
      </c>
      <c r="B2891" s="153">
        <v>16.920233481468401</v>
      </c>
      <c r="C2891" s="153">
        <v>99.889066617146298</v>
      </c>
      <c r="D2891" s="153">
        <v>51.39</v>
      </c>
      <c r="E2891" s="153">
        <v>125.402</v>
      </c>
      <c r="F2891" s="153">
        <v>140.173</v>
      </c>
      <c r="G2891" s="153">
        <v>100.04300000000001</v>
      </c>
      <c r="H2891" s="153">
        <v>49.128999999999998</v>
      </c>
      <c r="I2891" s="153">
        <v>13.872</v>
      </c>
      <c r="J2891" s="153">
        <v>0.99099999999999999</v>
      </c>
    </row>
    <row r="2892" spans="1:10" x14ac:dyDescent="0.25">
      <c r="A2892" s="152" t="s">
        <v>4055</v>
      </c>
      <c r="B2892" s="153">
        <v>12.3258847152293</v>
      </c>
      <c r="C2892" s="153">
        <v>85.458845313126901</v>
      </c>
      <c r="D2892" s="153">
        <v>42.008000000000003</v>
      </c>
      <c r="E2892" s="153">
        <v>108.77200000000001</v>
      </c>
      <c r="F2892" s="153">
        <v>138.297</v>
      </c>
      <c r="G2892" s="153">
        <v>105.545</v>
      </c>
      <c r="H2892" s="153">
        <v>53.768999999999998</v>
      </c>
      <c r="I2892" s="153">
        <v>16.234999999999999</v>
      </c>
      <c r="J2892" s="153">
        <v>0.95399999999999996</v>
      </c>
    </row>
    <row r="2893" spans="1:10" x14ac:dyDescent="0.25">
      <c r="A2893" s="152" t="s">
        <v>4056</v>
      </c>
      <c r="B2893" s="153">
        <v>8.9830379212129099</v>
      </c>
      <c r="C2893" s="153">
        <v>73.108180113972196</v>
      </c>
      <c r="D2893" s="153">
        <v>36</v>
      </c>
      <c r="E2893" s="153">
        <v>100.998</v>
      </c>
      <c r="F2893" s="153">
        <v>148.006</v>
      </c>
      <c r="G2893" s="153">
        <v>120</v>
      </c>
      <c r="H2893" s="153">
        <v>62.997999999999998</v>
      </c>
      <c r="I2893" s="153">
        <v>20</v>
      </c>
      <c r="J2893" s="153">
        <v>0.998</v>
      </c>
    </row>
    <row r="2894" spans="1:10" x14ac:dyDescent="0.25">
      <c r="A2894" s="152" t="s">
        <v>4057</v>
      </c>
      <c r="B2894" s="153">
        <v>6.5505118937817501</v>
      </c>
      <c r="C2894" s="153">
        <v>62.547771901659402</v>
      </c>
      <c r="D2894" s="153">
        <v>44.658999999999999</v>
      </c>
      <c r="E2894" s="153">
        <v>104.38</v>
      </c>
      <c r="F2894" s="153">
        <v>137.29499999999999</v>
      </c>
      <c r="G2894" s="153">
        <v>117.07899999999999</v>
      </c>
      <c r="H2894" s="153">
        <v>58.22</v>
      </c>
      <c r="I2894" s="153">
        <v>17.009</v>
      </c>
      <c r="J2894" s="153">
        <v>0.73799999999999999</v>
      </c>
    </row>
    <row r="2895" spans="1:10" x14ac:dyDescent="0.25">
      <c r="A2895" s="152" t="s">
        <v>4058</v>
      </c>
      <c r="B2895" s="153">
        <v>4.8113853972982001</v>
      </c>
      <c r="C2895" s="153">
        <v>55.654996513103796</v>
      </c>
      <c r="D2895" s="153">
        <v>41.801000000000002</v>
      </c>
      <c r="E2895" s="153">
        <v>97.7</v>
      </c>
      <c r="F2895" s="153">
        <v>128.50800000000001</v>
      </c>
      <c r="G2895" s="153">
        <v>109.586</v>
      </c>
      <c r="H2895" s="153">
        <v>54.494</v>
      </c>
      <c r="I2895" s="153">
        <v>15.92</v>
      </c>
      <c r="J2895" s="153">
        <v>0.69099999999999995</v>
      </c>
    </row>
    <row r="2896" spans="1:10" x14ac:dyDescent="0.25">
      <c r="A2896" s="152" t="s">
        <v>4059</v>
      </c>
      <c r="B2896" s="153">
        <v>3.9208852970999999</v>
      </c>
      <c r="C2896" s="153">
        <v>51.321020141792303</v>
      </c>
      <c r="D2896" s="153">
        <v>47.521000000000001</v>
      </c>
      <c r="E2896" s="153">
        <v>95.724999999999994</v>
      </c>
      <c r="F2896" s="153">
        <v>115.21899999999999</v>
      </c>
      <c r="G2896" s="153">
        <v>103.26300000000001</v>
      </c>
      <c r="H2896" s="153">
        <v>48.823999999999998</v>
      </c>
      <c r="I2896" s="153">
        <v>13.18</v>
      </c>
      <c r="J2896" s="153">
        <v>0.48799999999999999</v>
      </c>
    </row>
    <row r="2897" spans="1:10" x14ac:dyDescent="0.25">
      <c r="A2897" s="152" t="s">
        <v>4060</v>
      </c>
      <c r="B2897" s="153">
        <v>3.2845931237283099</v>
      </c>
      <c r="C2897" s="153">
        <v>46.885224075930402</v>
      </c>
      <c r="D2897" s="153">
        <v>47.982999999999997</v>
      </c>
      <c r="E2897" s="153">
        <v>91.95</v>
      </c>
      <c r="F2897" s="153">
        <v>107.42700000000001</v>
      </c>
      <c r="G2897" s="153">
        <v>98.606999999999999</v>
      </c>
      <c r="H2897" s="153">
        <v>45.62</v>
      </c>
      <c r="I2897" s="153">
        <v>11.853</v>
      </c>
      <c r="J2897" s="153">
        <v>0.42</v>
      </c>
    </row>
    <row r="2898" spans="1:10" x14ac:dyDescent="0.25">
      <c r="A2898" s="152" t="s">
        <v>4061</v>
      </c>
      <c r="B2898" s="153">
        <v>2.8646992234208102</v>
      </c>
      <c r="C2898" s="153">
        <v>43.143270682532702</v>
      </c>
      <c r="D2898" s="153">
        <v>48.182000000000002</v>
      </c>
      <c r="E2898" s="153">
        <v>89.209000000000003</v>
      </c>
      <c r="F2898" s="153">
        <v>102.181</v>
      </c>
      <c r="G2898" s="153">
        <v>95.97</v>
      </c>
      <c r="H2898" s="153">
        <v>43.543999999999997</v>
      </c>
      <c r="I2898" s="153">
        <v>10.903</v>
      </c>
      <c r="J2898" s="153">
        <v>0.371</v>
      </c>
    </row>
    <row r="2899" spans="1:10" x14ac:dyDescent="0.25">
      <c r="A2899" s="152" t="s">
        <v>4062</v>
      </c>
      <c r="B2899" s="153">
        <v>2.5587862630278599</v>
      </c>
      <c r="C2899" s="153">
        <v>39.654063768230898</v>
      </c>
      <c r="D2899" s="153">
        <v>47.765999999999998</v>
      </c>
      <c r="E2899" s="153">
        <v>86.756</v>
      </c>
      <c r="F2899" s="153">
        <v>98.397999999999996</v>
      </c>
      <c r="G2899" s="153">
        <v>94.483000000000004</v>
      </c>
      <c r="H2899" s="153">
        <v>42.140999999999998</v>
      </c>
      <c r="I2899" s="153">
        <v>10.182</v>
      </c>
      <c r="J2899" s="153">
        <v>0.33400000000000002</v>
      </c>
    </row>
    <row r="2900" spans="1:10" x14ac:dyDescent="0.25">
      <c r="A2900" s="152" t="s">
        <v>4063</v>
      </c>
      <c r="B2900" s="153">
        <v>2.3151714923862499</v>
      </c>
      <c r="C2900" s="153">
        <v>36.437884659593699</v>
      </c>
      <c r="D2900" s="153">
        <v>46.859000000000002</v>
      </c>
      <c r="E2900" s="153">
        <v>84.775999999999996</v>
      </c>
      <c r="F2900" s="153">
        <v>96.177000000000007</v>
      </c>
      <c r="G2900" s="153">
        <v>94.316000000000003</v>
      </c>
      <c r="H2900" s="153">
        <v>41.447000000000003</v>
      </c>
      <c r="I2900" s="153">
        <v>9.6750000000000007</v>
      </c>
      <c r="J2900" s="153">
        <v>0.31</v>
      </c>
    </row>
    <row r="2901" spans="1:10" x14ac:dyDescent="0.25">
      <c r="A2901" s="152" t="s">
        <v>4064</v>
      </c>
      <c r="B2901" s="153">
        <v>2.1044072426879001</v>
      </c>
      <c r="C2901" s="153">
        <v>33.392555208116299</v>
      </c>
      <c r="D2901" s="153">
        <v>45.326999999999998</v>
      </c>
      <c r="E2901" s="153">
        <v>82.927000000000007</v>
      </c>
      <c r="F2901" s="153">
        <v>95.07</v>
      </c>
      <c r="G2901" s="153">
        <v>95.106999999999999</v>
      </c>
      <c r="H2901" s="153">
        <v>41.279000000000003</v>
      </c>
      <c r="I2901" s="153">
        <v>9.3179999999999996</v>
      </c>
      <c r="J2901" s="153">
        <v>0.29199999999999998</v>
      </c>
    </row>
    <row r="2902" spans="1:10" x14ac:dyDescent="0.25">
      <c r="A2902" s="152" t="s">
        <v>4065</v>
      </c>
      <c r="B2902" s="153">
        <v>1.92790265049703</v>
      </c>
      <c r="C2902" s="153">
        <v>30.620237049970701</v>
      </c>
      <c r="D2902" s="153">
        <v>43.177999999999997</v>
      </c>
      <c r="E2902" s="153">
        <v>81.117999999999995</v>
      </c>
      <c r="F2902" s="153">
        <v>94.941999999999993</v>
      </c>
      <c r="G2902" s="153">
        <v>96.793000000000006</v>
      </c>
      <c r="H2902" s="153">
        <v>41.591999999999999</v>
      </c>
      <c r="I2902" s="153">
        <v>9.0939999999999994</v>
      </c>
      <c r="J2902" s="153">
        <v>0.28299999999999997</v>
      </c>
    </row>
    <row r="2903" spans="1:10" x14ac:dyDescent="0.25">
      <c r="A2903" s="152" t="s">
        <v>2743</v>
      </c>
      <c r="B2903" s="153">
        <v>113.468318809509</v>
      </c>
      <c r="C2903" s="153">
        <v>181.30461993365</v>
      </c>
      <c r="D2903" s="153">
        <v>52.012999999999998</v>
      </c>
      <c r="E2903" s="153">
        <v>189.24299999999999</v>
      </c>
      <c r="F2903" s="153">
        <v>168.81</v>
      </c>
      <c r="G2903" s="153">
        <v>110.164</v>
      </c>
      <c r="H2903" s="153">
        <v>61.039000000000001</v>
      </c>
      <c r="I2903" s="153">
        <v>24.25</v>
      </c>
      <c r="J2903" s="153">
        <v>6.4009999999999998</v>
      </c>
    </row>
    <row r="2904" spans="1:10" x14ac:dyDescent="0.25">
      <c r="A2904" s="152" t="s">
        <v>2744</v>
      </c>
      <c r="B2904" s="153">
        <v>98.871258304946593</v>
      </c>
      <c r="C2904" s="153">
        <v>158.93155259309501</v>
      </c>
      <c r="D2904" s="153">
        <v>54.41</v>
      </c>
      <c r="E2904" s="153">
        <v>177.62700000000001</v>
      </c>
      <c r="F2904" s="153">
        <v>146.97399999999999</v>
      </c>
      <c r="G2904" s="153">
        <v>92.694000000000003</v>
      </c>
      <c r="H2904" s="153">
        <v>50.587000000000003</v>
      </c>
      <c r="I2904" s="153">
        <v>19.725000000000001</v>
      </c>
      <c r="J2904" s="153">
        <v>4.9829999999999997</v>
      </c>
    </row>
    <row r="2905" spans="1:10" x14ac:dyDescent="0.25">
      <c r="A2905" s="152" t="s">
        <v>2745</v>
      </c>
      <c r="B2905" s="153">
        <v>63.236829291079097</v>
      </c>
      <c r="C2905" s="153">
        <v>124.37920573603</v>
      </c>
      <c r="D2905" s="153">
        <v>55.527000000000001</v>
      </c>
      <c r="E2905" s="153">
        <v>155.42599999999999</v>
      </c>
      <c r="F2905" s="153">
        <v>108.48699999999999</v>
      </c>
      <c r="G2905" s="153">
        <v>57.53</v>
      </c>
      <c r="H2905" s="153">
        <v>28.303999999999998</v>
      </c>
      <c r="I2905" s="153">
        <v>11.468999999999999</v>
      </c>
      <c r="J2905" s="153">
        <v>4.1369999999999996</v>
      </c>
    </row>
    <row r="2906" spans="1:10" x14ac:dyDescent="0.25">
      <c r="A2906" s="152" t="s">
        <v>2746</v>
      </c>
      <c r="B2906" s="153">
        <v>61.332676225328001</v>
      </c>
      <c r="C2906" s="153">
        <v>122.957040174631</v>
      </c>
      <c r="D2906" s="153">
        <v>67.346999999999994</v>
      </c>
      <c r="E2906" s="153">
        <v>198.80199999999999</v>
      </c>
      <c r="F2906" s="153">
        <v>153.64500000000001</v>
      </c>
      <c r="G2906" s="153">
        <v>93.558999999999997</v>
      </c>
      <c r="H2906" s="153">
        <v>45.283000000000001</v>
      </c>
      <c r="I2906" s="153">
        <v>13.066000000000001</v>
      </c>
      <c r="J2906" s="153">
        <v>1.8580000000000001</v>
      </c>
    </row>
    <row r="2907" spans="1:10" x14ac:dyDescent="0.25">
      <c r="A2907" s="152" t="s">
        <v>2747</v>
      </c>
      <c r="B2907" s="153">
        <v>47.144906375255701</v>
      </c>
      <c r="C2907" s="153">
        <v>116.27550584271199</v>
      </c>
      <c r="D2907" s="153">
        <v>64.304000000000002</v>
      </c>
      <c r="E2907" s="153">
        <v>192.958</v>
      </c>
      <c r="F2907" s="153">
        <v>136.77099999999999</v>
      </c>
      <c r="G2907" s="153">
        <v>81.656000000000006</v>
      </c>
      <c r="H2907" s="153">
        <v>41.988</v>
      </c>
      <c r="I2907" s="153">
        <v>11.996</v>
      </c>
      <c r="J2907" s="153">
        <v>1.147</v>
      </c>
    </row>
    <row r="2908" spans="1:10" x14ac:dyDescent="0.25">
      <c r="A2908" s="152" t="s">
        <v>2748</v>
      </c>
      <c r="B2908" s="153">
        <v>38.254557259708399</v>
      </c>
      <c r="C2908" s="153">
        <v>115.959934626643</v>
      </c>
      <c r="D2908" s="153">
        <v>65.058999999999997</v>
      </c>
      <c r="E2908" s="153">
        <v>198.93799999999999</v>
      </c>
      <c r="F2908" s="153">
        <v>135.18799999999999</v>
      </c>
      <c r="G2908" s="153">
        <v>67.064999999999998</v>
      </c>
      <c r="H2908" s="153">
        <v>33.088999999999999</v>
      </c>
      <c r="I2908" s="153">
        <v>9.032</v>
      </c>
      <c r="J2908" s="153">
        <v>0.76900000000000002</v>
      </c>
    </row>
    <row r="2909" spans="1:10" x14ac:dyDescent="0.25">
      <c r="A2909" s="152" t="s">
        <v>2749</v>
      </c>
      <c r="B2909" s="153">
        <v>32.631887412813199</v>
      </c>
      <c r="C2909" s="153">
        <v>115.80610741923</v>
      </c>
      <c r="D2909" s="153">
        <v>70.215000000000003</v>
      </c>
      <c r="E2909" s="153">
        <v>190.28399999999999</v>
      </c>
      <c r="F2909" s="153">
        <v>114.27800000000001</v>
      </c>
      <c r="G2909" s="153">
        <v>50.337000000000003</v>
      </c>
      <c r="H2909" s="153">
        <v>20.8</v>
      </c>
      <c r="I2909" s="153">
        <v>5.6</v>
      </c>
      <c r="J2909" s="153">
        <v>0.46600000000000003</v>
      </c>
    </row>
    <row r="2910" spans="1:10" x14ac:dyDescent="0.25">
      <c r="A2910" s="152" t="s">
        <v>2750</v>
      </c>
      <c r="B2910" s="153">
        <v>33.412804520381897</v>
      </c>
      <c r="C2910" s="153">
        <v>117.58897871722</v>
      </c>
      <c r="D2910" s="153">
        <v>59.453000000000003</v>
      </c>
      <c r="E2910" s="153">
        <v>173.55099999999999</v>
      </c>
      <c r="F2910" s="153">
        <v>119.965</v>
      </c>
      <c r="G2910" s="153">
        <v>59.715000000000003</v>
      </c>
      <c r="H2910" s="153">
        <v>25.122</v>
      </c>
      <c r="I2910" s="153">
        <v>6.66</v>
      </c>
      <c r="J2910" s="153">
        <v>0.41399999999999998</v>
      </c>
    </row>
    <row r="2911" spans="1:10" x14ac:dyDescent="0.25">
      <c r="A2911" s="152" t="s">
        <v>2751</v>
      </c>
      <c r="B2911" s="153">
        <v>28.666567614197898</v>
      </c>
      <c r="C2911" s="153">
        <v>116.504398814946</v>
      </c>
      <c r="D2911" s="153">
        <v>48.167999999999999</v>
      </c>
      <c r="E2911" s="153">
        <v>125.886</v>
      </c>
      <c r="F2911" s="153">
        <v>76.546999999999997</v>
      </c>
      <c r="G2911" s="153">
        <v>33.331000000000003</v>
      </c>
      <c r="H2911" s="153">
        <v>13.369</v>
      </c>
      <c r="I2911" s="153">
        <v>3.6909999999999998</v>
      </c>
      <c r="J2911" s="153">
        <v>0.26800000000000002</v>
      </c>
    </row>
    <row r="2912" spans="1:10" x14ac:dyDescent="0.25">
      <c r="A2912" s="152" t="s">
        <v>2752</v>
      </c>
      <c r="B2912" s="153">
        <v>24.557654639261798</v>
      </c>
      <c r="C2912" s="153">
        <v>118.091531703006</v>
      </c>
      <c r="D2912" s="153">
        <v>40.822000000000003</v>
      </c>
      <c r="E2912" s="153">
        <v>102.40300000000001</v>
      </c>
      <c r="F2912" s="153">
        <v>76.48</v>
      </c>
      <c r="G2912" s="153">
        <v>32.832000000000001</v>
      </c>
      <c r="H2912" s="153">
        <v>11.881</v>
      </c>
      <c r="I2912" s="153">
        <v>2.976</v>
      </c>
      <c r="J2912" s="153">
        <v>0.20599999999999999</v>
      </c>
    </row>
    <row r="2913" spans="1:10" x14ac:dyDescent="0.25">
      <c r="A2913" s="152" t="s">
        <v>2753</v>
      </c>
      <c r="B2913" s="153">
        <v>20.015811497652098</v>
      </c>
      <c r="C2913" s="153">
        <v>104.987366540777</v>
      </c>
      <c r="D2913" s="153">
        <v>37.170999999999999</v>
      </c>
      <c r="E2913" s="153">
        <v>85.090999999999994</v>
      </c>
      <c r="F2913" s="153">
        <v>80.807000000000002</v>
      </c>
      <c r="G2913" s="153">
        <v>42.353999999999999</v>
      </c>
      <c r="H2913" s="153">
        <v>15.05</v>
      </c>
      <c r="I2913" s="153">
        <v>3.347</v>
      </c>
      <c r="J2913" s="153">
        <v>0.18</v>
      </c>
    </row>
    <row r="2914" spans="1:10" x14ac:dyDescent="0.25">
      <c r="A2914" s="152" t="s">
        <v>2754</v>
      </c>
      <c r="B2914" s="153">
        <v>14.1786998673588</v>
      </c>
      <c r="C2914" s="153">
        <v>92.671105926724493</v>
      </c>
      <c r="D2914" s="153">
        <v>39.064999999999998</v>
      </c>
      <c r="E2914" s="153">
        <v>74.968999999999994</v>
      </c>
      <c r="F2914" s="153">
        <v>89.712999999999994</v>
      </c>
      <c r="G2914" s="153">
        <v>59.838000000000001</v>
      </c>
      <c r="H2914" s="153">
        <v>21.725999999999999</v>
      </c>
      <c r="I2914" s="153">
        <v>4.0780000000000003</v>
      </c>
      <c r="J2914" s="153">
        <v>0.21099999999999999</v>
      </c>
    </row>
    <row r="2915" spans="1:10" x14ac:dyDescent="0.25">
      <c r="A2915" s="152" t="s">
        <v>2755</v>
      </c>
      <c r="B2915" s="153">
        <v>12.6999409923773</v>
      </c>
      <c r="C2915" s="153">
        <v>80.210485817487395</v>
      </c>
      <c r="D2915" s="153">
        <v>37.292000000000002</v>
      </c>
      <c r="E2915" s="153">
        <v>70.784999999999997</v>
      </c>
      <c r="F2915" s="153">
        <v>89.325000000000003</v>
      </c>
      <c r="G2915" s="153">
        <v>65.515000000000001</v>
      </c>
      <c r="H2915" s="153">
        <v>27.756</v>
      </c>
      <c r="I2915" s="153">
        <v>5.0430000000000001</v>
      </c>
      <c r="J2915" s="153">
        <v>0.28399999999999997</v>
      </c>
    </row>
    <row r="2916" spans="1:10" x14ac:dyDescent="0.25">
      <c r="A2916" s="152" t="s">
        <v>2756</v>
      </c>
      <c r="B2916" s="153">
        <v>11.131656865801199</v>
      </c>
      <c r="C2916" s="153">
        <v>76.101867830057003</v>
      </c>
      <c r="D2916" s="153">
        <v>31.861999999999998</v>
      </c>
      <c r="E2916" s="153">
        <v>52.936</v>
      </c>
      <c r="F2916" s="153">
        <v>88.57</v>
      </c>
      <c r="G2916" s="153">
        <v>85.088999999999999</v>
      </c>
      <c r="H2916" s="153">
        <v>41.701000000000001</v>
      </c>
      <c r="I2916" s="153">
        <v>6.5039999999999996</v>
      </c>
      <c r="J2916" s="153">
        <v>0.29799999999999999</v>
      </c>
    </row>
    <row r="2917" spans="1:10" x14ac:dyDescent="0.25">
      <c r="A2917" s="152" t="s">
        <v>2757</v>
      </c>
      <c r="B2917" s="153">
        <v>9.85829033046892</v>
      </c>
      <c r="C2917" s="153">
        <v>71.9140559894376</v>
      </c>
      <c r="D2917" s="153">
        <v>28.765000000000001</v>
      </c>
      <c r="E2917" s="153">
        <v>46.847999999999999</v>
      </c>
      <c r="F2917" s="153">
        <v>89.635999999999996</v>
      </c>
      <c r="G2917" s="153">
        <v>94.695999999999998</v>
      </c>
      <c r="H2917" s="153">
        <v>48.66</v>
      </c>
      <c r="I2917" s="153">
        <v>7.2880000000000003</v>
      </c>
      <c r="J2917" s="153">
        <v>0.307</v>
      </c>
    </row>
    <row r="2918" spans="1:10" x14ac:dyDescent="0.25">
      <c r="A2918" s="152" t="s">
        <v>2758</v>
      </c>
      <c r="B2918" s="153">
        <v>8.6657908561114105</v>
      </c>
      <c r="C2918" s="153">
        <v>67.697536114611793</v>
      </c>
      <c r="D2918" s="153">
        <v>25.292999999999999</v>
      </c>
      <c r="E2918" s="153">
        <v>42.231999999999999</v>
      </c>
      <c r="F2918" s="153">
        <v>90.834999999999994</v>
      </c>
      <c r="G2918" s="153">
        <v>102.821</v>
      </c>
      <c r="H2918" s="153">
        <v>54.015000000000001</v>
      </c>
      <c r="I2918" s="153">
        <v>8.0069999999999997</v>
      </c>
      <c r="J2918" s="153">
        <v>0.317</v>
      </c>
    </row>
    <row r="2919" spans="1:10" x14ac:dyDescent="0.25">
      <c r="A2919" s="152" t="s">
        <v>2759</v>
      </c>
      <c r="B2919" s="153">
        <v>7.7749137964076001</v>
      </c>
      <c r="C2919" s="153">
        <v>64.109491124246503</v>
      </c>
      <c r="D2919" s="153">
        <v>21.614000000000001</v>
      </c>
      <c r="E2919" s="153">
        <v>40.673999999999999</v>
      </c>
      <c r="F2919" s="153">
        <v>92.013000000000005</v>
      </c>
      <c r="G2919" s="153">
        <v>108.946</v>
      </c>
      <c r="H2919" s="153">
        <v>57.942999999999998</v>
      </c>
      <c r="I2919" s="153">
        <v>8.6229999999999993</v>
      </c>
      <c r="J2919" s="153">
        <v>0.32700000000000001</v>
      </c>
    </row>
    <row r="2920" spans="1:10" x14ac:dyDescent="0.25">
      <c r="A2920" s="152" t="s">
        <v>2760</v>
      </c>
      <c r="B2920" s="153">
        <v>6.9634842130808003</v>
      </c>
      <c r="C2920" s="153">
        <v>60.432543551988203</v>
      </c>
      <c r="D2920" s="153">
        <v>18.138999999999999</v>
      </c>
      <c r="E2920" s="153">
        <v>39.380000000000003</v>
      </c>
      <c r="F2920" s="153">
        <v>94.143000000000001</v>
      </c>
      <c r="G2920" s="153">
        <v>114.128</v>
      </c>
      <c r="H2920" s="153">
        <v>60.436999999999998</v>
      </c>
      <c r="I2920" s="153">
        <v>9.2140000000000004</v>
      </c>
      <c r="J2920" s="153">
        <v>0.33900000000000002</v>
      </c>
    </row>
    <row r="2921" spans="1:10" x14ac:dyDescent="0.25">
      <c r="A2921" s="152" t="s">
        <v>2761</v>
      </c>
      <c r="B2921" s="153">
        <v>6.37078044630102</v>
      </c>
      <c r="C2921" s="153">
        <v>57.064928828941397</v>
      </c>
      <c r="D2921" s="153">
        <v>14.916</v>
      </c>
      <c r="E2921" s="153">
        <v>38.868000000000002</v>
      </c>
      <c r="F2921" s="153">
        <v>97.042000000000002</v>
      </c>
      <c r="G2921" s="153">
        <v>118.364</v>
      </c>
      <c r="H2921" s="153">
        <v>61.372999999999998</v>
      </c>
      <c r="I2921" s="153">
        <v>9.4</v>
      </c>
      <c r="J2921" s="153">
        <v>0.35699999999999998</v>
      </c>
    </row>
    <row r="2922" spans="1:10" x14ac:dyDescent="0.25">
      <c r="A2922" s="152" t="s">
        <v>2762</v>
      </c>
      <c r="B2922" s="153">
        <v>5.8070696915453199</v>
      </c>
      <c r="C2922" s="153">
        <v>53.713798482698898</v>
      </c>
      <c r="D2922" s="153">
        <v>12.002000000000001</v>
      </c>
      <c r="E2922" s="153">
        <v>39.353000000000002</v>
      </c>
      <c r="F2922" s="153">
        <v>100.557</v>
      </c>
      <c r="G2922" s="153">
        <v>121.774</v>
      </c>
      <c r="H2922" s="153">
        <v>60.801000000000002</v>
      </c>
      <c r="I2922" s="153">
        <v>9.6110000000000007</v>
      </c>
      <c r="J2922" s="153">
        <v>0.38200000000000001</v>
      </c>
    </row>
    <row r="2923" spans="1:10" x14ac:dyDescent="0.25">
      <c r="A2923" s="152" t="s">
        <v>3859</v>
      </c>
      <c r="B2923" s="153">
        <v>142.488421999108</v>
      </c>
      <c r="C2923" s="153">
        <v>171.713765976182</v>
      </c>
      <c r="D2923" s="153">
        <v>14.09</v>
      </c>
      <c r="E2923" s="153">
        <v>144.661</v>
      </c>
      <c r="F2923" s="153">
        <v>187.16499999999999</v>
      </c>
      <c r="G2923" s="153">
        <v>113.937</v>
      </c>
      <c r="H2923" s="153">
        <v>69.643000000000001</v>
      </c>
      <c r="I2923" s="153">
        <v>34.643999999999998</v>
      </c>
      <c r="J2923" s="153">
        <v>5.86</v>
      </c>
    </row>
    <row r="2924" spans="1:10" x14ac:dyDescent="0.25">
      <c r="A2924" s="152" t="s">
        <v>3860</v>
      </c>
      <c r="B2924" s="153">
        <v>78.438209877072495</v>
      </c>
      <c r="C2924" s="153">
        <v>141.38767454410601</v>
      </c>
      <c r="D2924" s="153">
        <v>27.004000000000001</v>
      </c>
      <c r="E2924" s="153">
        <v>156.20599999999999</v>
      </c>
      <c r="F2924" s="153">
        <v>167.959</v>
      </c>
      <c r="G2924" s="153">
        <v>121.068</v>
      </c>
      <c r="H2924" s="153">
        <v>66.552000000000007</v>
      </c>
      <c r="I2924" s="153">
        <v>22.024000000000001</v>
      </c>
      <c r="J2924" s="153">
        <v>3.1869999999999998</v>
      </c>
    </row>
    <row r="2925" spans="1:10" x14ac:dyDescent="0.25">
      <c r="A2925" s="152" t="s">
        <v>3861</v>
      </c>
      <c r="B2925" s="153">
        <v>47.896495535093599</v>
      </c>
      <c r="C2925" s="153">
        <v>123.51900652539</v>
      </c>
      <c r="D2925" s="153">
        <v>28.417000000000002</v>
      </c>
      <c r="E2925" s="153">
        <v>169.26599999999999</v>
      </c>
      <c r="F2925" s="153">
        <v>149.25800000000001</v>
      </c>
      <c r="G2925" s="153">
        <v>94.596000000000004</v>
      </c>
      <c r="H2925" s="153">
        <v>49.634</v>
      </c>
      <c r="I2925" s="153">
        <v>17.044</v>
      </c>
      <c r="J2925" s="153">
        <v>1.7849999999999999</v>
      </c>
    </row>
    <row r="2926" spans="1:10" x14ac:dyDescent="0.25">
      <c r="A2926" s="152" t="s">
        <v>3862</v>
      </c>
      <c r="B2926" s="153">
        <v>37.1885967508574</v>
      </c>
      <c r="C2926" s="153">
        <v>119.838449059531</v>
      </c>
      <c r="D2926" s="153">
        <v>26.513999999999999</v>
      </c>
      <c r="E2926" s="153">
        <v>145.18</v>
      </c>
      <c r="F2926" s="153">
        <v>111.556</v>
      </c>
      <c r="G2926" s="153">
        <v>74.471999999999994</v>
      </c>
      <c r="H2926" s="153">
        <v>34.384</v>
      </c>
      <c r="I2926" s="153">
        <v>10.916</v>
      </c>
      <c r="J2926" s="153">
        <v>0.97799999999999998</v>
      </c>
    </row>
    <row r="2927" spans="1:10" x14ac:dyDescent="0.25">
      <c r="A2927" s="152" t="s">
        <v>3863</v>
      </c>
      <c r="B2927" s="153">
        <v>31.8282322293847</v>
      </c>
      <c r="C2927" s="153">
        <v>121.904518554044</v>
      </c>
      <c r="D2927" s="153">
        <v>32.127000000000002</v>
      </c>
      <c r="E2927" s="153">
        <v>159.13300000000001</v>
      </c>
      <c r="F2927" s="153">
        <v>110.738</v>
      </c>
      <c r="G2927" s="153">
        <v>63.896999999999998</v>
      </c>
      <c r="H2927" s="153">
        <v>31.62</v>
      </c>
      <c r="I2927" s="153">
        <v>7.8479999999999999</v>
      </c>
      <c r="J2927" s="153">
        <v>0.63700000000000001</v>
      </c>
    </row>
    <row r="2928" spans="1:10" x14ac:dyDescent="0.25">
      <c r="A2928" s="152" t="s">
        <v>3864</v>
      </c>
      <c r="B2928" s="153">
        <v>34.373024568201799</v>
      </c>
      <c r="C2928" s="153">
        <v>130.42179702880901</v>
      </c>
      <c r="D2928" s="153">
        <v>39.622</v>
      </c>
      <c r="E2928" s="153">
        <v>158.27199999999999</v>
      </c>
      <c r="F2928" s="153">
        <v>106.749</v>
      </c>
      <c r="G2928" s="153">
        <v>54.575000000000003</v>
      </c>
      <c r="H2928" s="153">
        <v>22.035</v>
      </c>
      <c r="I2928" s="153">
        <v>6.3049999999999997</v>
      </c>
      <c r="J2928" s="153">
        <v>0.442</v>
      </c>
    </row>
    <row r="2929" spans="1:10" x14ac:dyDescent="0.25">
      <c r="A2929" s="152" t="s">
        <v>3865</v>
      </c>
      <c r="B2929" s="153">
        <v>31.463015046244202</v>
      </c>
      <c r="C2929" s="153">
        <v>131.95448307829301</v>
      </c>
      <c r="D2929" s="153">
        <v>45.279000000000003</v>
      </c>
      <c r="E2929" s="153">
        <v>165.68299999999999</v>
      </c>
      <c r="F2929" s="153">
        <v>111.408</v>
      </c>
      <c r="G2929" s="153">
        <v>59.143000000000001</v>
      </c>
      <c r="H2929" s="153">
        <v>21.962</v>
      </c>
      <c r="I2929" s="153">
        <v>4.2069999999999999</v>
      </c>
      <c r="J2929" s="153">
        <v>0.318</v>
      </c>
    </row>
    <row r="2930" spans="1:10" x14ac:dyDescent="0.25">
      <c r="A2930" s="152" t="s">
        <v>3866</v>
      </c>
      <c r="B2930" s="153">
        <v>28.227370524445199</v>
      </c>
      <c r="C2930" s="153">
        <v>114.781853876952</v>
      </c>
      <c r="D2930" s="153">
        <v>49.182000000000002</v>
      </c>
      <c r="E2930" s="153">
        <v>167.09200000000001</v>
      </c>
      <c r="F2930" s="153">
        <v>115.111</v>
      </c>
      <c r="G2930" s="153">
        <v>61.95</v>
      </c>
      <c r="H2930" s="153">
        <v>25.498999999999999</v>
      </c>
      <c r="I2930" s="153">
        <v>5.15</v>
      </c>
      <c r="J2930" s="153">
        <v>0.216</v>
      </c>
    </row>
    <row r="2931" spans="1:10" x14ac:dyDescent="0.25">
      <c r="A2931" s="152" t="s">
        <v>3867</v>
      </c>
      <c r="B2931" s="153">
        <v>26.085746758631</v>
      </c>
      <c r="C2931" s="153">
        <v>141.50318871820801</v>
      </c>
      <c r="D2931" s="153">
        <v>51.822000000000003</v>
      </c>
      <c r="E2931" s="153">
        <v>133.72</v>
      </c>
      <c r="F2931" s="153">
        <v>72.652000000000001</v>
      </c>
      <c r="G2931" s="153">
        <v>34.426000000000002</v>
      </c>
      <c r="H2931" s="153">
        <v>13.225</v>
      </c>
      <c r="I2931" s="153">
        <v>3.0009999999999999</v>
      </c>
      <c r="J2931" s="153">
        <v>0.154</v>
      </c>
    </row>
    <row r="2932" spans="1:10" x14ac:dyDescent="0.25">
      <c r="A2932" s="152" t="s">
        <v>3868</v>
      </c>
      <c r="B2932" s="153">
        <v>25.0570989820854</v>
      </c>
      <c r="C2932" s="153">
        <v>151.06620215619699</v>
      </c>
      <c r="D2932" s="153">
        <v>35.051000000000002</v>
      </c>
      <c r="E2932" s="153">
        <v>101.282</v>
      </c>
      <c r="F2932" s="153">
        <v>67.197000000000003</v>
      </c>
      <c r="G2932" s="153">
        <v>32.200000000000003</v>
      </c>
      <c r="H2932" s="153">
        <v>11.291</v>
      </c>
      <c r="I2932" s="153">
        <v>2.262</v>
      </c>
      <c r="J2932" s="153">
        <v>0.11700000000000001</v>
      </c>
    </row>
    <row r="2933" spans="1:10" x14ac:dyDescent="0.25">
      <c r="A2933" s="152" t="s">
        <v>3869</v>
      </c>
      <c r="B2933" s="153">
        <v>19.6492974550032</v>
      </c>
      <c r="C2933" s="153">
        <v>168.55449822757299</v>
      </c>
      <c r="D2933" s="153">
        <v>27.613</v>
      </c>
      <c r="E2933" s="153">
        <v>94.92</v>
      </c>
      <c r="F2933" s="153">
        <v>76.447999999999993</v>
      </c>
      <c r="G2933" s="153">
        <v>42.680999999999997</v>
      </c>
      <c r="H2933" s="153">
        <v>15.141999999999999</v>
      </c>
      <c r="I2933" s="153">
        <v>2.669</v>
      </c>
      <c r="J2933" s="153">
        <v>0.127</v>
      </c>
    </row>
    <row r="2934" spans="1:10" x14ac:dyDescent="0.25">
      <c r="A2934" s="152" t="s">
        <v>3870</v>
      </c>
      <c r="B2934" s="153">
        <v>13.184469071167999</v>
      </c>
      <c r="C2934" s="153">
        <v>152.557664946182</v>
      </c>
      <c r="D2934" s="153">
        <v>29.291</v>
      </c>
      <c r="E2934" s="153">
        <v>87.635000000000005</v>
      </c>
      <c r="F2934" s="153">
        <v>86.686000000000007</v>
      </c>
      <c r="G2934" s="153">
        <v>56.094999999999999</v>
      </c>
      <c r="H2934" s="153">
        <v>23.774000000000001</v>
      </c>
      <c r="I2934" s="153">
        <v>4.1210000000000004</v>
      </c>
      <c r="J2934" s="153">
        <v>0.17799999999999999</v>
      </c>
    </row>
    <row r="2935" spans="1:10" x14ac:dyDescent="0.25">
      <c r="A2935" s="152" t="s">
        <v>3871</v>
      </c>
      <c r="B2935" s="153">
        <v>10.1787620047148</v>
      </c>
      <c r="C2935" s="153">
        <v>127.50346025467999</v>
      </c>
      <c r="D2935" s="153">
        <v>26.925000000000001</v>
      </c>
      <c r="E2935" s="153">
        <v>89.272999999999996</v>
      </c>
      <c r="F2935" s="153">
        <v>103.714</v>
      </c>
      <c r="G2935" s="153">
        <v>71.88</v>
      </c>
      <c r="H2935" s="153">
        <v>33.555</v>
      </c>
      <c r="I2935" s="153">
        <v>6.7140000000000004</v>
      </c>
      <c r="J2935" s="153">
        <v>0.29899999999999999</v>
      </c>
    </row>
    <row r="2936" spans="1:10" x14ac:dyDescent="0.25">
      <c r="A2936" s="152" t="s">
        <v>3872</v>
      </c>
      <c r="B2936" s="153">
        <v>9.1593878150011392</v>
      </c>
      <c r="C2936" s="153">
        <v>122.38721100165699</v>
      </c>
      <c r="D2936" s="153">
        <v>19.937999999999999</v>
      </c>
      <c r="E2936" s="153">
        <v>64.566000000000003</v>
      </c>
      <c r="F2936" s="153">
        <v>107.384</v>
      </c>
      <c r="G2936" s="153">
        <v>89.322000000000003</v>
      </c>
      <c r="H2936" s="153">
        <v>50.664999999999999</v>
      </c>
      <c r="I2936" s="153">
        <v>11.192</v>
      </c>
      <c r="J2936" s="153">
        <v>0.33300000000000002</v>
      </c>
    </row>
    <row r="2937" spans="1:10" x14ac:dyDescent="0.25">
      <c r="A2937" s="152" t="s">
        <v>3873</v>
      </c>
      <c r="B2937" s="153">
        <v>8.4267617985679397</v>
      </c>
      <c r="C2937" s="153">
        <v>116.175371475045</v>
      </c>
      <c r="D2937" s="153">
        <v>17.149999999999999</v>
      </c>
      <c r="E2937" s="153">
        <v>56.362000000000002</v>
      </c>
      <c r="F2937" s="153">
        <v>109.345</v>
      </c>
      <c r="G2937" s="153">
        <v>97.893000000000001</v>
      </c>
      <c r="H2937" s="153">
        <v>57.854999999999997</v>
      </c>
      <c r="I2937" s="153">
        <v>13.07</v>
      </c>
      <c r="J2937" s="153">
        <v>0.34499999999999997</v>
      </c>
    </row>
    <row r="2938" spans="1:10" x14ac:dyDescent="0.25">
      <c r="A2938" s="152" t="s">
        <v>3874</v>
      </c>
      <c r="B2938" s="153">
        <v>7.8353236730217501</v>
      </c>
      <c r="C2938" s="153">
        <v>110.489472619859</v>
      </c>
      <c r="D2938" s="153">
        <v>14.664</v>
      </c>
      <c r="E2938" s="153">
        <v>49.938000000000002</v>
      </c>
      <c r="F2938" s="153">
        <v>110.797</v>
      </c>
      <c r="G2938" s="153">
        <v>105.65</v>
      </c>
      <c r="H2938" s="153">
        <v>62.831000000000003</v>
      </c>
      <c r="I2938" s="153">
        <v>14.205</v>
      </c>
      <c r="J2938" s="153">
        <v>0.35499999999999998</v>
      </c>
    </row>
    <row r="2939" spans="1:10" x14ac:dyDescent="0.25">
      <c r="A2939" s="152" t="s">
        <v>3875</v>
      </c>
      <c r="B2939" s="153">
        <v>7.3318709913894304</v>
      </c>
      <c r="C2939" s="153">
        <v>105.094244520403</v>
      </c>
      <c r="D2939" s="153">
        <v>12.532999999999999</v>
      </c>
      <c r="E2939" s="153">
        <v>45.363999999999997</v>
      </c>
      <c r="F2939" s="153">
        <v>112.384</v>
      </c>
      <c r="G2939" s="153">
        <v>113.139</v>
      </c>
      <c r="H2939" s="153">
        <v>65.444999999999993</v>
      </c>
      <c r="I2939" s="153">
        <v>14.46</v>
      </c>
      <c r="J2939" s="153">
        <v>0.375</v>
      </c>
    </row>
    <row r="2940" spans="1:10" x14ac:dyDescent="0.25">
      <c r="A2940" s="152" t="s">
        <v>3876</v>
      </c>
      <c r="B2940" s="153">
        <v>6.8794027960803499</v>
      </c>
      <c r="C2940" s="153">
        <v>99.850494342725995</v>
      </c>
      <c r="D2940" s="153">
        <v>10.616</v>
      </c>
      <c r="E2940" s="153">
        <v>45.534999999999997</v>
      </c>
      <c r="F2940" s="153">
        <v>113.048</v>
      </c>
      <c r="G2940" s="153">
        <v>119.358</v>
      </c>
      <c r="H2940" s="153">
        <v>65.078999999999994</v>
      </c>
      <c r="I2940" s="153">
        <v>13.686999999999999</v>
      </c>
      <c r="J2940" s="153">
        <v>0.39700000000000002</v>
      </c>
    </row>
    <row r="2941" spans="1:10" x14ac:dyDescent="0.25">
      <c r="A2941" s="152" t="s">
        <v>3877</v>
      </c>
      <c r="B2941" s="153">
        <v>6.4602639283179997</v>
      </c>
      <c r="C2941" s="153">
        <v>94.694651885497393</v>
      </c>
      <c r="D2941" s="153">
        <v>9.0380000000000003</v>
      </c>
      <c r="E2941" s="153">
        <v>45.576000000000001</v>
      </c>
      <c r="F2941" s="153">
        <v>114.345</v>
      </c>
      <c r="G2941" s="153">
        <v>126.03400000000001</v>
      </c>
      <c r="H2941" s="153">
        <v>63.055999999999997</v>
      </c>
      <c r="I2941" s="153">
        <v>12.241</v>
      </c>
      <c r="J2941" s="153">
        <v>0.43</v>
      </c>
    </row>
    <row r="2942" spans="1:10" x14ac:dyDescent="0.25">
      <c r="A2942" s="152" t="s">
        <v>3878</v>
      </c>
      <c r="B2942" s="153">
        <v>6.1061503702506403</v>
      </c>
      <c r="C2942" s="153">
        <v>89.862695980056998</v>
      </c>
      <c r="D2942" s="153">
        <v>9.0980000000000008</v>
      </c>
      <c r="E2942" s="153">
        <v>45.878999999999998</v>
      </c>
      <c r="F2942" s="153">
        <v>115.104</v>
      </c>
      <c r="G2942" s="153">
        <v>126.87</v>
      </c>
      <c r="H2942" s="153">
        <v>63.473999999999997</v>
      </c>
      <c r="I2942" s="153">
        <v>12.321999999999999</v>
      </c>
      <c r="J2942" s="153">
        <v>0.433</v>
      </c>
    </row>
    <row r="2943" spans="1:10" x14ac:dyDescent="0.25">
      <c r="A2943" s="152" t="s">
        <v>2763</v>
      </c>
      <c r="B2943" s="153">
        <v>270.76142259951303</v>
      </c>
      <c r="C2943" s="153">
        <v>423.194466135298</v>
      </c>
      <c r="D2943" s="153">
        <v>72.48</v>
      </c>
      <c r="E2943" s="153">
        <v>302.84800000000001</v>
      </c>
      <c r="F2943" s="153">
        <v>352.76799999999997</v>
      </c>
      <c r="G2943" s="153">
        <v>335.80799999999999</v>
      </c>
      <c r="H2943" s="153">
        <v>280.28800000000001</v>
      </c>
      <c r="I2943" s="153">
        <v>170.22399999999999</v>
      </c>
      <c r="J2943" s="153">
        <v>85.584000000000003</v>
      </c>
    </row>
    <row r="2944" spans="1:10" x14ac:dyDescent="0.25">
      <c r="A2944" s="152" t="s">
        <v>2764</v>
      </c>
      <c r="B2944" s="153">
        <v>256.29117792419697</v>
      </c>
      <c r="C2944" s="153">
        <v>406.89618076493701</v>
      </c>
      <c r="D2944" s="153">
        <v>73.838999999999999</v>
      </c>
      <c r="E2944" s="153">
        <v>308.52600000000001</v>
      </c>
      <c r="F2944" s="153">
        <v>359.38299999999998</v>
      </c>
      <c r="G2944" s="153">
        <v>342.10399999999998</v>
      </c>
      <c r="H2944" s="153">
        <v>285.54399999999998</v>
      </c>
      <c r="I2944" s="153">
        <v>173.41499999999999</v>
      </c>
      <c r="J2944" s="153">
        <v>87.188999999999993</v>
      </c>
    </row>
    <row r="2945" spans="1:10" x14ac:dyDescent="0.25">
      <c r="A2945" s="152" t="s">
        <v>2765</v>
      </c>
      <c r="B2945" s="153">
        <v>241.961240840584</v>
      </c>
      <c r="C2945" s="153">
        <v>390.70957610973397</v>
      </c>
      <c r="D2945" s="153">
        <v>74.292000000000002</v>
      </c>
      <c r="E2945" s="153">
        <v>310.41899999999998</v>
      </c>
      <c r="F2945" s="153">
        <v>361.58699999999999</v>
      </c>
      <c r="G2945" s="153">
        <v>344.20400000000001</v>
      </c>
      <c r="H2945" s="153">
        <v>287.29500000000002</v>
      </c>
      <c r="I2945" s="153">
        <v>174.47900000000001</v>
      </c>
      <c r="J2945" s="153">
        <v>87.724000000000004</v>
      </c>
    </row>
    <row r="2946" spans="1:10" x14ac:dyDescent="0.25">
      <c r="A2946" s="152" t="s">
        <v>2766</v>
      </c>
      <c r="B2946" s="153">
        <v>231.75458987492601</v>
      </c>
      <c r="C2946" s="153">
        <v>378.83209334401101</v>
      </c>
      <c r="D2946" s="153">
        <v>74.292000000000002</v>
      </c>
      <c r="E2946" s="153">
        <v>310.41899999999998</v>
      </c>
      <c r="F2946" s="153">
        <v>361.58699999999999</v>
      </c>
      <c r="G2946" s="153">
        <v>344.20400000000001</v>
      </c>
      <c r="H2946" s="153">
        <v>287.29500000000002</v>
      </c>
      <c r="I2946" s="153">
        <v>174.47900000000001</v>
      </c>
      <c r="J2946" s="153">
        <v>87.724000000000004</v>
      </c>
    </row>
    <row r="2947" spans="1:10" x14ac:dyDescent="0.25">
      <c r="A2947" s="152" t="s">
        <v>2767</v>
      </c>
      <c r="B2947" s="153">
        <v>227.812616878819</v>
      </c>
      <c r="C2947" s="153">
        <v>373.60102881</v>
      </c>
      <c r="D2947" s="153">
        <v>75.052999999999997</v>
      </c>
      <c r="E2947" s="153">
        <v>313.59899999999999</v>
      </c>
      <c r="F2947" s="153">
        <v>365.291</v>
      </c>
      <c r="G2947" s="153">
        <v>347.73</v>
      </c>
      <c r="H2947" s="153">
        <v>290.238</v>
      </c>
      <c r="I2947" s="153">
        <v>176.267</v>
      </c>
      <c r="J2947" s="153">
        <v>88.622</v>
      </c>
    </row>
    <row r="2948" spans="1:10" x14ac:dyDescent="0.25">
      <c r="A2948" s="152" t="s">
        <v>2768</v>
      </c>
      <c r="B2948" s="153">
        <v>216.70304575265899</v>
      </c>
      <c r="C2948" s="153">
        <v>362.41459764459199</v>
      </c>
      <c r="D2948" s="153">
        <v>76.394000000000005</v>
      </c>
      <c r="E2948" s="153">
        <v>319.202</v>
      </c>
      <c r="F2948" s="153">
        <v>371.81700000000001</v>
      </c>
      <c r="G2948" s="153">
        <v>353.94200000000001</v>
      </c>
      <c r="H2948" s="153">
        <v>295.423</v>
      </c>
      <c r="I2948" s="153">
        <v>179.416</v>
      </c>
      <c r="J2948" s="153">
        <v>90.206000000000003</v>
      </c>
    </row>
    <row r="2949" spans="1:10" x14ac:dyDescent="0.25">
      <c r="A2949" s="152" t="s">
        <v>2769</v>
      </c>
      <c r="B2949" s="153">
        <v>180.480166011156</v>
      </c>
      <c r="C2949" s="153">
        <v>324.90823613689003</v>
      </c>
      <c r="D2949" s="153">
        <v>75.878</v>
      </c>
      <c r="E2949" s="153">
        <v>317.04399999999998</v>
      </c>
      <c r="F2949" s="153">
        <v>369.30399999999997</v>
      </c>
      <c r="G2949" s="153">
        <v>351.54899999999998</v>
      </c>
      <c r="H2949" s="153">
        <v>293.42599999999999</v>
      </c>
      <c r="I2949" s="153">
        <v>178.203</v>
      </c>
      <c r="J2949" s="153">
        <v>89.596000000000004</v>
      </c>
    </row>
    <row r="2950" spans="1:10" x14ac:dyDescent="0.25">
      <c r="A2950" s="152" t="s">
        <v>2770</v>
      </c>
      <c r="B2950" s="153">
        <v>189.15339040816701</v>
      </c>
      <c r="C2950" s="153">
        <v>335.32007365532797</v>
      </c>
      <c r="D2950" s="153">
        <v>71.884</v>
      </c>
      <c r="E2950" s="153">
        <v>310.56900000000002</v>
      </c>
      <c r="F2950" s="153">
        <v>358.49200000000002</v>
      </c>
      <c r="G2950" s="153">
        <v>340.44200000000001</v>
      </c>
      <c r="H2950" s="153">
        <v>273.66899999999998</v>
      </c>
      <c r="I2950" s="153">
        <v>169.50200000000001</v>
      </c>
      <c r="J2950" s="153">
        <v>72.841999999999999</v>
      </c>
    </row>
    <row r="2951" spans="1:10" x14ac:dyDescent="0.25">
      <c r="A2951" s="152" t="s">
        <v>2771</v>
      </c>
      <c r="B2951" s="153">
        <v>466.36522486285799</v>
      </c>
      <c r="C2951" s="153">
        <v>613.03554346847602</v>
      </c>
      <c r="D2951" s="153">
        <v>58.723999999999997</v>
      </c>
      <c r="E2951" s="153">
        <v>261.53399999999999</v>
      </c>
      <c r="F2951" s="153">
        <v>299.28500000000003</v>
      </c>
      <c r="G2951" s="153">
        <v>283.55500000000001</v>
      </c>
      <c r="H2951" s="153">
        <v>219.58699999999999</v>
      </c>
      <c r="I2951" s="153">
        <v>138.697</v>
      </c>
      <c r="J2951" s="153">
        <v>49.417999999999999</v>
      </c>
    </row>
    <row r="2952" spans="1:10" x14ac:dyDescent="0.25">
      <c r="A2952" s="152" t="s">
        <v>2772</v>
      </c>
      <c r="B2952" s="153">
        <v>193.19631053757101</v>
      </c>
      <c r="C2952" s="153">
        <v>340.04462471696502</v>
      </c>
      <c r="D2952" s="153">
        <v>52.627000000000002</v>
      </c>
      <c r="E2952" s="153">
        <v>241.40199999999999</v>
      </c>
      <c r="F2952" s="153">
        <v>274.08800000000002</v>
      </c>
      <c r="G2952" s="153">
        <v>259.10199999999998</v>
      </c>
      <c r="H2952" s="153">
        <v>193.02199999999999</v>
      </c>
      <c r="I2952" s="153">
        <v>124.477</v>
      </c>
      <c r="J2952" s="153">
        <v>35.281999999999996</v>
      </c>
    </row>
    <row r="2953" spans="1:10" x14ac:dyDescent="0.25">
      <c r="A2953" s="152" t="s">
        <v>2773</v>
      </c>
      <c r="B2953" s="153">
        <v>145.25426480265901</v>
      </c>
      <c r="C2953" s="153">
        <v>284.73745590011202</v>
      </c>
      <c r="D2953" s="153">
        <v>46.58</v>
      </c>
      <c r="E2953" s="153">
        <v>217.49100000000001</v>
      </c>
      <c r="F2953" s="153">
        <v>261.52199999999999</v>
      </c>
      <c r="G2953" s="153">
        <v>237.654</v>
      </c>
      <c r="H2953" s="153">
        <v>178.34</v>
      </c>
      <c r="I2953" s="153">
        <v>110.74299999999999</v>
      </c>
      <c r="J2953" s="153">
        <v>27.67</v>
      </c>
    </row>
    <row r="2954" spans="1:10" x14ac:dyDescent="0.25">
      <c r="A2954" s="152" t="s">
        <v>2774</v>
      </c>
      <c r="B2954" s="153">
        <v>89.718543630383806</v>
      </c>
      <c r="C2954" s="153">
        <v>211.67024857791199</v>
      </c>
      <c r="D2954" s="153">
        <v>40.42</v>
      </c>
      <c r="E2954" s="153">
        <v>192.22499999999999</v>
      </c>
      <c r="F2954" s="153">
        <v>244.46899999999999</v>
      </c>
      <c r="G2954" s="153">
        <v>213.91399999999999</v>
      </c>
      <c r="H2954" s="153">
        <v>161.66999999999999</v>
      </c>
      <c r="I2954" s="153">
        <v>96.602000000000004</v>
      </c>
      <c r="J2954" s="153">
        <v>20.7</v>
      </c>
    </row>
    <row r="2955" spans="1:10" x14ac:dyDescent="0.25">
      <c r="A2955" s="152" t="s">
        <v>2775</v>
      </c>
      <c r="B2955" s="153">
        <v>72.7255374127256</v>
      </c>
      <c r="C2955" s="153">
        <v>185.15159951896501</v>
      </c>
      <c r="D2955" s="153">
        <v>29.888999999999999</v>
      </c>
      <c r="E2955" s="153">
        <v>166.45500000000001</v>
      </c>
      <c r="F2955" s="153">
        <v>231.49799999999999</v>
      </c>
      <c r="G2955" s="153">
        <v>182.41200000000001</v>
      </c>
      <c r="H2955" s="153">
        <v>120.285</v>
      </c>
      <c r="I2955" s="153">
        <v>66.015000000000001</v>
      </c>
      <c r="J2955" s="153">
        <v>13.446</v>
      </c>
    </row>
    <row r="2956" spans="1:10" x14ac:dyDescent="0.25">
      <c r="A2956" s="152" t="s">
        <v>2776</v>
      </c>
      <c r="B2956" s="153">
        <v>60.9742110854137</v>
      </c>
      <c r="C2956" s="153">
        <v>166.72916331298299</v>
      </c>
      <c r="D2956" s="153">
        <v>22.782</v>
      </c>
      <c r="E2956" s="153">
        <v>149.054</v>
      </c>
      <c r="F2956" s="153">
        <v>235.65299999999999</v>
      </c>
      <c r="G2956" s="153">
        <v>165.14400000000001</v>
      </c>
      <c r="H2956" s="153">
        <v>96.328999999999994</v>
      </c>
      <c r="I2956" s="153">
        <v>46.692</v>
      </c>
      <c r="J2956" s="153">
        <v>7.806</v>
      </c>
    </row>
    <row r="2957" spans="1:10" x14ac:dyDescent="0.25">
      <c r="A2957" s="152" t="s">
        <v>2777</v>
      </c>
      <c r="B2957" s="153">
        <v>50.341091797934297</v>
      </c>
      <c r="C2957" s="153">
        <v>148.37437536894001</v>
      </c>
      <c r="D2957" s="153">
        <v>19.102</v>
      </c>
      <c r="E2957" s="153">
        <v>133.94200000000001</v>
      </c>
      <c r="F2957" s="153">
        <v>223.80099999999999</v>
      </c>
      <c r="G2957" s="153">
        <v>150.09100000000001</v>
      </c>
      <c r="H2957" s="153">
        <v>82.841999999999999</v>
      </c>
      <c r="I2957" s="153">
        <v>37.753</v>
      </c>
      <c r="J2957" s="153">
        <v>5.7489999999999997</v>
      </c>
    </row>
    <row r="2958" spans="1:10" x14ac:dyDescent="0.25">
      <c r="A2958" s="152" t="s">
        <v>2778</v>
      </c>
      <c r="B2958" s="153">
        <v>42.516417921434901</v>
      </c>
      <c r="C2958" s="153">
        <v>132.482516209664</v>
      </c>
      <c r="D2958" s="153">
        <v>16.262</v>
      </c>
      <c r="E2958" s="153">
        <v>121.29</v>
      </c>
      <c r="F2958" s="153">
        <v>213.06</v>
      </c>
      <c r="G2958" s="153">
        <v>138.011</v>
      </c>
      <c r="H2958" s="153">
        <v>72.378</v>
      </c>
      <c r="I2958" s="153">
        <v>31.027000000000001</v>
      </c>
      <c r="J2958" s="153">
        <v>4.3120000000000003</v>
      </c>
    </row>
    <row r="2959" spans="1:10" x14ac:dyDescent="0.25">
      <c r="A2959" s="152" t="s">
        <v>2779</v>
      </c>
      <c r="B2959" s="153">
        <v>35.866600491699998</v>
      </c>
      <c r="C2959" s="153">
        <v>118.24234309634301</v>
      </c>
      <c r="D2959" s="153">
        <v>14.039</v>
      </c>
      <c r="E2959" s="153">
        <v>110.499</v>
      </c>
      <c r="F2959" s="153">
        <v>203.02600000000001</v>
      </c>
      <c r="G2959" s="153">
        <v>128.178</v>
      </c>
      <c r="H2959" s="153">
        <v>64.141000000000005</v>
      </c>
      <c r="I2959" s="153">
        <v>25.882999999999999</v>
      </c>
      <c r="J2959" s="153">
        <v>3.294</v>
      </c>
    </row>
    <row r="2960" spans="1:10" x14ac:dyDescent="0.25">
      <c r="A2960" s="152" t="s">
        <v>2780</v>
      </c>
      <c r="B2960" s="153">
        <v>30.748289556376498</v>
      </c>
      <c r="C2960" s="153">
        <v>106.331555267132</v>
      </c>
      <c r="D2960" s="153">
        <v>12.265000000000001</v>
      </c>
      <c r="E2960" s="153">
        <v>101.127</v>
      </c>
      <c r="F2960" s="153">
        <v>193.47800000000001</v>
      </c>
      <c r="G2960" s="153">
        <v>120.059</v>
      </c>
      <c r="H2960" s="153">
        <v>57.576999999999998</v>
      </c>
      <c r="I2960" s="153">
        <v>21.879000000000001</v>
      </c>
      <c r="J2960" s="153">
        <v>2.5550000000000002</v>
      </c>
    </row>
    <row r="2961" spans="1:10" x14ac:dyDescent="0.25">
      <c r="A2961" s="152" t="s">
        <v>2781</v>
      </c>
      <c r="B2961" s="153">
        <v>27.828568302702699</v>
      </c>
      <c r="C2961" s="153">
        <v>97.048925173942294</v>
      </c>
      <c r="D2961" s="153">
        <v>10.808999999999999</v>
      </c>
      <c r="E2961" s="153">
        <v>92.635000000000005</v>
      </c>
      <c r="F2961" s="153">
        <v>183.739</v>
      </c>
      <c r="G2961" s="153">
        <v>113.009</v>
      </c>
      <c r="H2961" s="153">
        <v>52.167000000000002</v>
      </c>
      <c r="I2961" s="153">
        <v>18.670999999999999</v>
      </c>
      <c r="J2961" s="153">
        <v>2.0099999999999998</v>
      </c>
    </row>
    <row r="2962" spans="1:10" x14ac:dyDescent="0.25">
      <c r="A2962" s="152" t="s">
        <v>2782</v>
      </c>
      <c r="B2962" s="153">
        <v>25.387052357020501</v>
      </c>
      <c r="C2962" s="153">
        <v>89.677414526156696</v>
      </c>
      <c r="D2962" s="153">
        <v>9.64</v>
      </c>
      <c r="E2962" s="153">
        <v>85.206999999999994</v>
      </c>
      <c r="F2962" s="153">
        <v>174.51900000000001</v>
      </c>
      <c r="G2962" s="153">
        <v>107.238</v>
      </c>
      <c r="H2962" s="153">
        <v>47.863999999999997</v>
      </c>
      <c r="I2962" s="153">
        <v>16.126999999999999</v>
      </c>
      <c r="J2962" s="153">
        <v>1.605</v>
      </c>
    </row>
    <row r="2963" spans="1:10" x14ac:dyDescent="0.25">
      <c r="A2963" s="152" t="s">
        <v>2783</v>
      </c>
      <c r="B2963" s="153">
        <v>198.826736041667</v>
      </c>
      <c r="C2963" s="153">
        <v>244.912065371963</v>
      </c>
      <c r="D2963" s="153">
        <v>179.46</v>
      </c>
      <c r="E2963" s="153">
        <v>289.08</v>
      </c>
      <c r="F2963" s="153">
        <v>294.38400000000001</v>
      </c>
      <c r="G2963" s="153">
        <v>235.63200000000001</v>
      </c>
      <c r="H2963" s="153">
        <v>142.35599999999999</v>
      </c>
      <c r="I2963" s="153">
        <v>47.7</v>
      </c>
      <c r="J2963" s="153">
        <v>11.388</v>
      </c>
    </row>
    <row r="2964" spans="1:10" x14ac:dyDescent="0.25">
      <c r="A2964" s="152" t="s">
        <v>2784</v>
      </c>
      <c r="B2964" s="153">
        <v>173.51131763571999</v>
      </c>
      <c r="C2964" s="153">
        <v>215.39908440353099</v>
      </c>
      <c r="D2964" s="153">
        <v>161.53100000000001</v>
      </c>
      <c r="E2964" s="153">
        <v>339.601</v>
      </c>
      <c r="F2964" s="153">
        <v>346.44200000000001</v>
      </c>
      <c r="G2964" s="153">
        <v>272.33</v>
      </c>
      <c r="H2964" s="153">
        <v>181.19300000000001</v>
      </c>
      <c r="I2964" s="153">
        <v>74.209000000000003</v>
      </c>
      <c r="J2964" s="153">
        <v>12.294</v>
      </c>
    </row>
    <row r="2965" spans="1:10" x14ac:dyDescent="0.25">
      <c r="A2965" s="152" t="s">
        <v>2785</v>
      </c>
      <c r="B2965" s="153">
        <v>119.12549780600401</v>
      </c>
      <c r="C2965" s="153">
        <v>215.40504468282401</v>
      </c>
      <c r="D2965" s="153">
        <v>154.98500000000001</v>
      </c>
      <c r="E2965" s="153">
        <v>326.166</v>
      </c>
      <c r="F2965" s="153">
        <v>321.94099999999997</v>
      </c>
      <c r="G2965" s="153">
        <v>268.512</v>
      </c>
      <c r="H2965" s="153">
        <v>185.59899999999999</v>
      </c>
      <c r="I2965" s="153">
        <v>88.823999999999998</v>
      </c>
      <c r="J2965" s="153">
        <v>12.773</v>
      </c>
    </row>
    <row r="2966" spans="1:10" x14ac:dyDescent="0.25">
      <c r="A2966" s="152" t="s">
        <v>2786</v>
      </c>
      <c r="B2966" s="153">
        <v>80.131840617463496</v>
      </c>
      <c r="C2966" s="153">
        <v>229.72825054226399</v>
      </c>
      <c r="D2966" s="153">
        <v>162.636</v>
      </c>
      <c r="E2966" s="153">
        <v>315.89</v>
      </c>
      <c r="F2966" s="153">
        <v>307.20800000000003</v>
      </c>
      <c r="G2966" s="153">
        <v>247.79599999999999</v>
      </c>
      <c r="H2966" s="153">
        <v>170.035</v>
      </c>
      <c r="I2966" s="153">
        <v>80.481999999999999</v>
      </c>
      <c r="J2966" s="153">
        <v>11.753</v>
      </c>
    </row>
    <row r="2967" spans="1:10" x14ac:dyDescent="0.25">
      <c r="A2967" s="152" t="s">
        <v>2787</v>
      </c>
      <c r="B2967" s="153">
        <v>63.105130154468903</v>
      </c>
      <c r="C2967" s="153">
        <v>198.41429271732801</v>
      </c>
      <c r="D2967" s="153">
        <v>158.43700000000001</v>
      </c>
      <c r="E2967" s="153">
        <v>282.55900000000003</v>
      </c>
      <c r="F2967" s="153">
        <v>270.03800000000001</v>
      </c>
      <c r="G2967" s="153">
        <v>208.98400000000001</v>
      </c>
      <c r="H2967" s="153">
        <v>142.048</v>
      </c>
      <c r="I2967" s="153">
        <v>66.266000000000005</v>
      </c>
      <c r="J2967" s="153">
        <v>9.8680000000000003</v>
      </c>
    </row>
    <row r="2968" spans="1:10" x14ac:dyDescent="0.25">
      <c r="A2968" s="152" t="s">
        <v>2788</v>
      </c>
      <c r="B2968" s="153">
        <v>44.813829030663001</v>
      </c>
      <c r="C2968" s="153">
        <v>171.56538467267899</v>
      </c>
      <c r="D2968" s="153">
        <v>162.065</v>
      </c>
      <c r="E2968" s="153">
        <v>263.83</v>
      </c>
      <c r="F2968" s="153">
        <v>246.96100000000001</v>
      </c>
      <c r="G2968" s="153">
        <v>181.32499999999999</v>
      </c>
      <c r="H2968" s="153">
        <v>121.682</v>
      </c>
      <c r="I2968" s="153">
        <v>55.619</v>
      </c>
      <c r="J2968" s="153">
        <v>8.5180000000000007</v>
      </c>
    </row>
    <row r="2969" spans="1:10" x14ac:dyDescent="0.25">
      <c r="A2969" s="152" t="s">
        <v>2789</v>
      </c>
      <c r="B2969" s="153">
        <v>33.165187445078999</v>
      </c>
      <c r="C2969" s="153">
        <v>143.33152868724</v>
      </c>
      <c r="D2969" s="153">
        <v>148.59299999999999</v>
      </c>
      <c r="E2969" s="153">
        <v>233.75899999999999</v>
      </c>
      <c r="F2969" s="153">
        <v>194.48099999999999</v>
      </c>
      <c r="G2969" s="153">
        <v>135.666</v>
      </c>
      <c r="H2969" s="153">
        <v>90.356999999999999</v>
      </c>
      <c r="I2969" s="153">
        <v>32.683999999999997</v>
      </c>
      <c r="J2969" s="153">
        <v>4.46</v>
      </c>
    </row>
    <row r="2970" spans="1:10" x14ac:dyDescent="0.25">
      <c r="A2970" s="152" t="s">
        <v>2790</v>
      </c>
      <c r="B2970" s="153">
        <v>28.707013007548401</v>
      </c>
      <c r="C2970" s="153">
        <v>147.71146507518699</v>
      </c>
      <c r="D2970" s="153">
        <v>120.794</v>
      </c>
      <c r="E2970" s="153">
        <v>211.71700000000001</v>
      </c>
      <c r="F2970" s="153">
        <v>180.25299999999999</v>
      </c>
      <c r="G2970" s="153">
        <v>115.502</v>
      </c>
      <c r="H2970" s="153">
        <v>73.811000000000007</v>
      </c>
      <c r="I2970" s="153">
        <v>25.777000000000001</v>
      </c>
      <c r="J2970" s="153">
        <v>2.1459999999999999</v>
      </c>
    </row>
    <row r="2971" spans="1:10" x14ac:dyDescent="0.25">
      <c r="A2971" s="152" t="s">
        <v>2791</v>
      </c>
      <c r="B2971" s="153">
        <v>24.225012837577399</v>
      </c>
      <c r="C2971" s="153">
        <v>150.465459155399</v>
      </c>
      <c r="D2971" s="153">
        <v>94.626999999999995</v>
      </c>
      <c r="E2971" s="153">
        <v>171.74</v>
      </c>
      <c r="F2971" s="153">
        <v>154.59100000000001</v>
      </c>
      <c r="G2971" s="153">
        <v>118.428</v>
      </c>
      <c r="H2971" s="153">
        <v>67.801000000000002</v>
      </c>
      <c r="I2971" s="153">
        <v>20.873000000000001</v>
      </c>
      <c r="J2971" s="153">
        <v>1.94</v>
      </c>
    </row>
    <row r="2972" spans="1:10" x14ac:dyDescent="0.25">
      <c r="A2972" s="152" t="s">
        <v>2792</v>
      </c>
      <c r="B2972" s="153">
        <v>21.0753683271566</v>
      </c>
      <c r="C2972" s="153">
        <v>160.94860152282999</v>
      </c>
      <c r="D2972" s="153">
        <v>69.805000000000007</v>
      </c>
      <c r="E2972" s="153">
        <v>136.13800000000001</v>
      </c>
      <c r="F2972" s="153">
        <v>126.283</v>
      </c>
      <c r="G2972" s="153">
        <v>101.063</v>
      </c>
      <c r="H2972" s="153">
        <v>64.013000000000005</v>
      </c>
      <c r="I2972" s="153">
        <v>21.553999999999998</v>
      </c>
      <c r="J2972" s="153">
        <v>1.1439999999999999</v>
      </c>
    </row>
    <row r="2973" spans="1:10" x14ac:dyDescent="0.25">
      <c r="A2973" s="152" t="s">
        <v>2793</v>
      </c>
      <c r="B2973" s="153">
        <v>19.2133455223195</v>
      </c>
      <c r="C2973" s="153">
        <v>147.29304446698299</v>
      </c>
      <c r="D2973" s="153">
        <v>61.95</v>
      </c>
      <c r="E2973" s="153">
        <v>99.54</v>
      </c>
      <c r="F2973" s="153">
        <v>98.7</v>
      </c>
      <c r="G2973" s="153">
        <v>85.343999999999994</v>
      </c>
      <c r="H2973" s="153">
        <v>53.256</v>
      </c>
      <c r="I2973" s="153">
        <v>20.37</v>
      </c>
      <c r="J2973" s="153">
        <v>0.84</v>
      </c>
    </row>
    <row r="2974" spans="1:10" x14ac:dyDescent="0.25">
      <c r="A2974" s="152" t="s">
        <v>2794</v>
      </c>
      <c r="B2974" s="153">
        <v>16.038805874347499</v>
      </c>
      <c r="C2974" s="153">
        <v>120.878497790644</v>
      </c>
      <c r="D2974" s="153">
        <v>61.404000000000003</v>
      </c>
      <c r="E2974" s="153">
        <v>94.981999999999999</v>
      </c>
      <c r="F2974" s="153">
        <v>97.512</v>
      </c>
      <c r="G2974" s="153">
        <v>82.864999999999995</v>
      </c>
      <c r="H2974" s="153">
        <v>50.878</v>
      </c>
      <c r="I2974" s="153">
        <v>19.788</v>
      </c>
      <c r="J2974" s="153">
        <v>0.57099999999999995</v>
      </c>
    </row>
    <row r="2975" spans="1:10" x14ac:dyDescent="0.25">
      <c r="A2975" s="152" t="s">
        <v>2795</v>
      </c>
      <c r="B2975" s="153">
        <v>14.765637820685001</v>
      </c>
      <c r="C2975" s="153">
        <v>111.99835687951</v>
      </c>
      <c r="D2975" s="153">
        <v>56.308999999999997</v>
      </c>
      <c r="E2975" s="153">
        <v>91.745999999999995</v>
      </c>
      <c r="F2975" s="153">
        <v>96.052000000000007</v>
      </c>
      <c r="G2975" s="153">
        <v>77.256</v>
      </c>
      <c r="H2975" s="153">
        <v>45.546999999999997</v>
      </c>
      <c r="I2975" s="153">
        <v>16.989000000000001</v>
      </c>
      <c r="J2975" s="153">
        <v>0.46100000000000002</v>
      </c>
    </row>
    <row r="2976" spans="1:10" x14ac:dyDescent="0.25">
      <c r="A2976" s="152" t="s">
        <v>2796</v>
      </c>
      <c r="B2976" s="153">
        <v>13.005484105439599</v>
      </c>
      <c r="C2976" s="153">
        <v>106.737670536583</v>
      </c>
      <c r="D2976" s="153">
        <v>51.502000000000002</v>
      </c>
      <c r="E2976" s="153">
        <v>86.751000000000005</v>
      </c>
      <c r="F2976" s="153">
        <v>96.53</v>
      </c>
      <c r="G2976" s="153">
        <v>73.531000000000006</v>
      </c>
      <c r="H2976" s="153">
        <v>41.012999999999998</v>
      </c>
      <c r="I2976" s="153">
        <v>14.752000000000001</v>
      </c>
      <c r="J2976" s="153">
        <v>0.28100000000000003</v>
      </c>
    </row>
    <row r="2977" spans="1:10" x14ac:dyDescent="0.25">
      <c r="A2977" s="152" t="s">
        <v>2797</v>
      </c>
      <c r="B2977" s="153">
        <v>11.515193383310001</v>
      </c>
      <c r="C2977" s="153">
        <v>100.529473870225</v>
      </c>
      <c r="D2977" s="153">
        <v>47.341000000000001</v>
      </c>
      <c r="E2977" s="153">
        <v>82.275000000000006</v>
      </c>
      <c r="F2977" s="153">
        <v>94.897999999999996</v>
      </c>
      <c r="G2977" s="153">
        <v>71.272999999999996</v>
      </c>
      <c r="H2977" s="153">
        <v>38.72</v>
      </c>
      <c r="I2977" s="153">
        <v>13.567</v>
      </c>
      <c r="J2977" s="153">
        <v>0.22600000000000001</v>
      </c>
    </row>
    <row r="2978" spans="1:10" x14ac:dyDescent="0.25">
      <c r="A2978" s="152" t="s">
        <v>2798</v>
      </c>
      <c r="B2978" s="153">
        <v>10.241063006105501</v>
      </c>
      <c r="C2978" s="153">
        <v>94.787815879722004</v>
      </c>
      <c r="D2978" s="153">
        <v>43.54</v>
      </c>
      <c r="E2978" s="153">
        <v>78.87</v>
      </c>
      <c r="F2978" s="153">
        <v>94.656000000000006</v>
      </c>
      <c r="G2978" s="153">
        <v>70.700999999999993</v>
      </c>
      <c r="H2978" s="153">
        <v>37.447000000000003</v>
      </c>
      <c r="I2978" s="153">
        <v>12.71</v>
      </c>
      <c r="J2978" s="153">
        <v>0.19600000000000001</v>
      </c>
    </row>
    <row r="2979" spans="1:10" x14ac:dyDescent="0.25">
      <c r="A2979" s="152" t="s">
        <v>2799</v>
      </c>
      <c r="B2979" s="153">
        <v>9.46415825357583</v>
      </c>
      <c r="C2979" s="153">
        <v>89.372665375014805</v>
      </c>
      <c r="D2979" s="153">
        <v>39.832999999999998</v>
      </c>
      <c r="E2979" s="153">
        <v>75.980999999999995</v>
      </c>
      <c r="F2979" s="153">
        <v>95.275999999999996</v>
      </c>
      <c r="G2979" s="153">
        <v>71.36</v>
      </c>
      <c r="H2979" s="153">
        <v>36.890999999999998</v>
      </c>
      <c r="I2979" s="153">
        <v>12.067</v>
      </c>
      <c r="J2979" s="153">
        <v>0.17199999999999999</v>
      </c>
    </row>
    <row r="2980" spans="1:10" x14ac:dyDescent="0.25">
      <c r="A2980" s="152" t="s">
        <v>2800</v>
      </c>
      <c r="B2980" s="153">
        <v>8.7413976876338193</v>
      </c>
      <c r="C2980" s="153">
        <v>84.012737166299203</v>
      </c>
      <c r="D2980" s="153">
        <v>36.284999999999997</v>
      </c>
      <c r="E2980" s="153">
        <v>73.677000000000007</v>
      </c>
      <c r="F2980" s="153">
        <v>96.91</v>
      </c>
      <c r="G2980" s="153">
        <v>73.393000000000001</v>
      </c>
      <c r="H2980" s="153">
        <v>37.082000000000001</v>
      </c>
      <c r="I2980" s="153">
        <v>11.612</v>
      </c>
      <c r="J2980" s="153">
        <v>0.161</v>
      </c>
    </row>
    <row r="2981" spans="1:10" x14ac:dyDescent="0.25">
      <c r="A2981" s="152" t="s">
        <v>2801</v>
      </c>
      <c r="B2981" s="153">
        <v>8.1459240257838506</v>
      </c>
      <c r="C2981" s="153">
        <v>79.161453406355207</v>
      </c>
      <c r="D2981" s="153">
        <v>32.758000000000003</v>
      </c>
      <c r="E2981" s="153">
        <v>71.576999999999998</v>
      </c>
      <c r="F2981" s="153">
        <v>99.173000000000002</v>
      </c>
      <c r="G2981" s="153">
        <v>76.56</v>
      </c>
      <c r="H2981" s="153">
        <v>37.86</v>
      </c>
      <c r="I2981" s="153">
        <v>11.273999999999999</v>
      </c>
      <c r="J2981" s="153">
        <v>0.158</v>
      </c>
    </row>
    <row r="2982" spans="1:10" x14ac:dyDescent="0.25">
      <c r="A2982" s="152" t="s">
        <v>2802</v>
      </c>
      <c r="B2982" s="153">
        <v>7.5725596157172301</v>
      </c>
      <c r="C2982" s="153">
        <v>74.298499121359995</v>
      </c>
      <c r="D2982" s="153">
        <v>29.187999999999999</v>
      </c>
      <c r="E2982" s="153">
        <v>69.414000000000001</v>
      </c>
      <c r="F2982" s="153">
        <v>101.765</v>
      </c>
      <c r="G2982" s="153">
        <v>80.691000000000003</v>
      </c>
      <c r="H2982" s="153">
        <v>39.113999999999997</v>
      </c>
      <c r="I2982" s="153">
        <v>10.965999999999999</v>
      </c>
      <c r="J2982" s="153">
        <v>0.16200000000000001</v>
      </c>
    </row>
    <row r="2983" spans="1:10" x14ac:dyDescent="0.25">
      <c r="A2983" s="152" t="s">
        <v>2803</v>
      </c>
      <c r="B2983" s="153">
        <v>166.393615368746</v>
      </c>
      <c r="C2983" s="153">
        <v>336.92949176205798</v>
      </c>
      <c r="D2983" s="153">
        <v>210.078</v>
      </c>
      <c r="E2983" s="153">
        <v>371.48399999999998</v>
      </c>
      <c r="F2983" s="153">
        <v>339.233</v>
      </c>
      <c r="G2983" s="153">
        <v>269.01100000000002</v>
      </c>
      <c r="H2983" s="153">
        <v>192.19200000000001</v>
      </c>
      <c r="I2983" s="153">
        <v>61.279000000000003</v>
      </c>
      <c r="J2983" s="153">
        <v>22.722999999999999</v>
      </c>
    </row>
    <row r="2984" spans="1:10" x14ac:dyDescent="0.25">
      <c r="A2984" s="152" t="s">
        <v>2804</v>
      </c>
      <c r="B2984" s="153">
        <v>182.189363312734</v>
      </c>
      <c r="C2984" s="153">
        <v>217.70940731753799</v>
      </c>
      <c r="D2984" s="153">
        <v>210.078</v>
      </c>
      <c r="E2984" s="153">
        <v>371.48399999999998</v>
      </c>
      <c r="F2984" s="153">
        <v>339.233</v>
      </c>
      <c r="G2984" s="153">
        <v>269.01100000000002</v>
      </c>
      <c r="H2984" s="153">
        <v>192.19200000000001</v>
      </c>
      <c r="I2984" s="153">
        <v>61.279000000000003</v>
      </c>
      <c r="J2984" s="153">
        <v>22.722999999999999</v>
      </c>
    </row>
    <row r="2985" spans="1:10" x14ac:dyDescent="0.25">
      <c r="A2985" s="152" t="s">
        <v>2805</v>
      </c>
      <c r="B2985" s="153">
        <v>137.11237698223999</v>
      </c>
      <c r="C2985" s="153">
        <v>165.219269132558</v>
      </c>
      <c r="D2985" s="153">
        <v>202.316</v>
      </c>
      <c r="E2985" s="153">
        <v>358.161</v>
      </c>
      <c r="F2985" s="153">
        <v>326.149</v>
      </c>
      <c r="G2985" s="153">
        <v>256.37</v>
      </c>
      <c r="H2985" s="153">
        <v>181.678</v>
      </c>
      <c r="I2985" s="153">
        <v>58.546999999999997</v>
      </c>
      <c r="J2985" s="153">
        <v>20.779</v>
      </c>
    </row>
    <row r="2986" spans="1:10" x14ac:dyDescent="0.25">
      <c r="A2986" s="152" t="s">
        <v>2806</v>
      </c>
      <c r="B2986" s="153">
        <v>92.780974859588895</v>
      </c>
      <c r="C2986" s="153">
        <v>162.68219833862801</v>
      </c>
      <c r="D2986" s="153">
        <v>187.172</v>
      </c>
      <c r="E2986" s="153">
        <v>331.91</v>
      </c>
      <c r="F2986" s="153">
        <v>300.11599999999999</v>
      </c>
      <c r="G2986" s="153">
        <v>231.40100000000001</v>
      </c>
      <c r="H2986" s="153">
        <v>161.14699999999999</v>
      </c>
      <c r="I2986" s="153">
        <v>53.203000000000003</v>
      </c>
      <c r="J2986" s="153">
        <v>17.050999999999998</v>
      </c>
    </row>
    <row r="2987" spans="1:10" x14ac:dyDescent="0.25">
      <c r="A2987" s="152" t="s">
        <v>2807</v>
      </c>
      <c r="B2987" s="153">
        <v>63.8660747924608</v>
      </c>
      <c r="C2987" s="153">
        <v>162.39667412833799</v>
      </c>
      <c r="D2987" s="153">
        <v>163.762</v>
      </c>
      <c r="E2987" s="153">
        <v>291.072</v>
      </c>
      <c r="F2987" s="153">
        <v>261.59899999999999</v>
      </c>
      <c r="G2987" s="153">
        <v>197.667</v>
      </c>
      <c r="H2987" s="153">
        <v>135.065</v>
      </c>
      <c r="I2987" s="153">
        <v>45.761000000000003</v>
      </c>
      <c r="J2987" s="153">
        <v>13.074</v>
      </c>
    </row>
    <row r="2988" spans="1:10" x14ac:dyDescent="0.25">
      <c r="A2988" s="152" t="s">
        <v>2808</v>
      </c>
      <c r="B2988" s="153">
        <v>48.084314465297297</v>
      </c>
      <c r="C2988" s="153">
        <v>164.26905152607699</v>
      </c>
      <c r="D2988" s="153">
        <v>132.33500000000001</v>
      </c>
      <c r="E2988" s="153">
        <v>235.58600000000001</v>
      </c>
      <c r="F2988" s="153">
        <v>210.303</v>
      </c>
      <c r="G2988" s="153">
        <v>155.93799999999999</v>
      </c>
      <c r="H2988" s="153">
        <v>104.489</v>
      </c>
      <c r="I2988" s="153">
        <v>36.244</v>
      </c>
      <c r="J2988" s="153">
        <v>9.1050000000000004</v>
      </c>
    </row>
    <row r="2989" spans="1:10" x14ac:dyDescent="0.25">
      <c r="A2989" s="152" t="s">
        <v>2809</v>
      </c>
      <c r="B2989" s="153">
        <v>43.598517280295198</v>
      </c>
      <c r="C2989" s="153">
        <v>154.067162849287</v>
      </c>
      <c r="D2989" s="153">
        <v>110.36499999999999</v>
      </c>
      <c r="E2989" s="153">
        <v>196.851</v>
      </c>
      <c r="F2989" s="153">
        <v>174.50200000000001</v>
      </c>
      <c r="G2989" s="153">
        <v>126.89</v>
      </c>
      <c r="H2989" s="153">
        <v>83.283000000000001</v>
      </c>
      <c r="I2989" s="153">
        <v>29.702999999999999</v>
      </c>
      <c r="J2989" s="153">
        <v>6.4059999999999997</v>
      </c>
    </row>
    <row r="2990" spans="1:10" x14ac:dyDescent="0.25">
      <c r="A2990" s="152" t="s">
        <v>2810</v>
      </c>
      <c r="B2990" s="153">
        <v>35.0215670771384</v>
      </c>
      <c r="C2990" s="153">
        <v>153.064136987376</v>
      </c>
      <c r="D2990" s="153">
        <v>95.108000000000004</v>
      </c>
      <c r="E2990" s="153">
        <v>170.00399999999999</v>
      </c>
      <c r="F2990" s="153">
        <v>149.792</v>
      </c>
      <c r="G2990" s="153">
        <v>106.764</v>
      </c>
      <c r="H2990" s="153">
        <v>68.634</v>
      </c>
      <c r="I2990" s="153">
        <v>25.172000000000001</v>
      </c>
      <c r="J2990" s="153">
        <v>4.5259999999999998</v>
      </c>
    </row>
    <row r="2991" spans="1:10" x14ac:dyDescent="0.25">
      <c r="A2991" s="152" t="s">
        <v>2811</v>
      </c>
      <c r="B2991" s="153">
        <v>28.037406739762499</v>
      </c>
      <c r="C2991" s="153">
        <v>160.07916691965701</v>
      </c>
      <c r="D2991" s="153">
        <v>87.950999999999993</v>
      </c>
      <c r="E2991" s="153">
        <v>158.232</v>
      </c>
      <c r="F2991" s="153">
        <v>139.19399999999999</v>
      </c>
      <c r="G2991" s="153">
        <v>97.299000000000007</v>
      </c>
      <c r="H2991" s="153">
        <v>61.046999999999997</v>
      </c>
      <c r="I2991" s="153">
        <v>22.856999999999999</v>
      </c>
      <c r="J2991" s="153">
        <v>3.42</v>
      </c>
    </row>
    <row r="2992" spans="1:10" x14ac:dyDescent="0.25">
      <c r="A2992" s="152" t="s">
        <v>2812</v>
      </c>
      <c r="B2992" s="153">
        <v>26.483758657138299</v>
      </c>
      <c r="C2992" s="153">
        <v>159.94529283144499</v>
      </c>
      <c r="D2992" s="153">
        <v>76.143000000000001</v>
      </c>
      <c r="E2992" s="153">
        <v>129.387</v>
      </c>
      <c r="F2992" s="153">
        <v>127.245</v>
      </c>
      <c r="G2992" s="153">
        <v>103.071</v>
      </c>
      <c r="H2992" s="153">
        <v>58.037999999999997</v>
      </c>
      <c r="I2992" s="153">
        <v>15.147</v>
      </c>
      <c r="J2992" s="153">
        <v>0.96899999999999997</v>
      </c>
    </row>
    <row r="2993" spans="1:10" x14ac:dyDescent="0.25">
      <c r="A2993" s="152" t="s">
        <v>2813</v>
      </c>
      <c r="B2993" s="153">
        <v>26.773911133730198</v>
      </c>
      <c r="C2993" s="153">
        <v>152.43773096431801</v>
      </c>
      <c r="D2993" s="153">
        <v>64.605000000000004</v>
      </c>
      <c r="E2993" s="153">
        <v>115.116</v>
      </c>
      <c r="F2993" s="153">
        <v>118.068</v>
      </c>
      <c r="G2993" s="153">
        <v>89.391000000000005</v>
      </c>
      <c r="H2993" s="153">
        <v>47.423999999999999</v>
      </c>
      <c r="I2993" s="153">
        <v>12.125</v>
      </c>
      <c r="J2993" s="153">
        <v>0.67100000000000004</v>
      </c>
    </row>
    <row r="2994" spans="1:10" x14ac:dyDescent="0.25">
      <c r="A2994" s="152" t="s">
        <v>2814</v>
      </c>
      <c r="B2994" s="153">
        <v>23.394649558856301</v>
      </c>
      <c r="C2994" s="153">
        <v>140.75929106696501</v>
      </c>
      <c r="D2994" s="153">
        <v>58.927999999999997</v>
      </c>
      <c r="E2994" s="153">
        <v>112.01600000000001</v>
      </c>
      <c r="F2994" s="153">
        <v>118.88</v>
      </c>
      <c r="G2994" s="153">
        <v>83.787999999999997</v>
      </c>
      <c r="H2994" s="153">
        <v>42.042999999999999</v>
      </c>
      <c r="I2994" s="153">
        <v>10.276</v>
      </c>
      <c r="J2994" s="153">
        <v>0.46899999999999997</v>
      </c>
    </row>
    <row r="2995" spans="1:10" x14ac:dyDescent="0.25">
      <c r="A2995" s="152" t="s">
        <v>2815</v>
      </c>
      <c r="B2995" s="153">
        <v>20.8885796347877</v>
      </c>
      <c r="C2995" s="153">
        <v>131.83992261528499</v>
      </c>
      <c r="D2995" s="153">
        <v>54.508000000000003</v>
      </c>
      <c r="E2995" s="153">
        <v>106.405</v>
      </c>
      <c r="F2995" s="153">
        <v>114.358</v>
      </c>
      <c r="G2995" s="153">
        <v>78.408000000000001</v>
      </c>
      <c r="H2995" s="153">
        <v>38.401000000000003</v>
      </c>
      <c r="I2995" s="153">
        <v>9.1980000000000004</v>
      </c>
      <c r="J2995" s="153">
        <v>0.40200000000000002</v>
      </c>
    </row>
    <row r="2996" spans="1:10" x14ac:dyDescent="0.25">
      <c r="A2996" s="152" t="s">
        <v>2816</v>
      </c>
      <c r="B2996" s="153">
        <v>19.3728416949848</v>
      </c>
      <c r="C2996" s="153">
        <v>126.48069781841799</v>
      </c>
      <c r="D2996" s="153">
        <v>47.55</v>
      </c>
      <c r="E2996" s="153">
        <v>102.251</v>
      </c>
      <c r="F2996" s="153">
        <v>115.726</v>
      </c>
      <c r="G2996" s="153">
        <v>73.527000000000001</v>
      </c>
      <c r="H2996" s="153">
        <v>33.481000000000002</v>
      </c>
      <c r="I2996" s="153">
        <v>7.5389999999999997</v>
      </c>
      <c r="J2996" s="153">
        <v>0.26600000000000001</v>
      </c>
    </row>
    <row r="2997" spans="1:10" x14ac:dyDescent="0.25">
      <c r="A2997" s="152" t="s">
        <v>2817</v>
      </c>
      <c r="B2997" s="153">
        <v>17.744085451999499</v>
      </c>
      <c r="C2997" s="153">
        <v>120.189278617657</v>
      </c>
      <c r="D2997" s="153">
        <v>42.914999999999999</v>
      </c>
      <c r="E2997" s="153">
        <v>97.274000000000001</v>
      </c>
      <c r="F2997" s="153">
        <v>113.497</v>
      </c>
      <c r="G2997" s="153">
        <v>70.566999999999993</v>
      </c>
      <c r="H2997" s="153">
        <v>31.167999999999999</v>
      </c>
      <c r="I2997" s="153">
        <v>6.8140000000000001</v>
      </c>
      <c r="J2997" s="153">
        <v>0.22500000000000001</v>
      </c>
    </row>
    <row r="2998" spans="1:10" x14ac:dyDescent="0.25">
      <c r="A2998" s="152" t="s">
        <v>2818</v>
      </c>
      <c r="B2998" s="153">
        <v>16.215521533289099</v>
      </c>
      <c r="C2998" s="153">
        <v>114.01351755856</v>
      </c>
      <c r="D2998" s="153">
        <v>38.868000000000002</v>
      </c>
      <c r="E2998" s="153">
        <v>93.153000000000006</v>
      </c>
      <c r="F2998" s="153">
        <v>112.35299999999999</v>
      </c>
      <c r="G2998" s="153">
        <v>69.144000000000005</v>
      </c>
      <c r="H2998" s="153">
        <v>29.742000000000001</v>
      </c>
      <c r="I2998" s="153">
        <v>6.3239999999999998</v>
      </c>
      <c r="J2998" s="153">
        <v>0.19600000000000001</v>
      </c>
    </row>
    <row r="2999" spans="1:10" x14ac:dyDescent="0.25">
      <c r="A2999" s="152" t="s">
        <v>2819</v>
      </c>
      <c r="B2999" s="153">
        <v>14.661753314115201</v>
      </c>
      <c r="C2999" s="153">
        <v>107.856395050678</v>
      </c>
      <c r="D2999" s="153">
        <v>35.365000000000002</v>
      </c>
      <c r="E2999" s="153">
        <v>89.906999999999996</v>
      </c>
      <c r="F2999" s="153">
        <v>112.46599999999999</v>
      </c>
      <c r="G2999" s="153">
        <v>69.248000000000005</v>
      </c>
      <c r="H2999" s="153">
        <v>29.128</v>
      </c>
      <c r="I2999" s="153">
        <v>6.0309999999999997</v>
      </c>
      <c r="J2999" s="153">
        <v>0.17499999999999999</v>
      </c>
    </row>
    <row r="3000" spans="1:10" x14ac:dyDescent="0.25">
      <c r="A3000" s="152" t="s">
        <v>2820</v>
      </c>
      <c r="B3000" s="153">
        <v>13.478738618376999</v>
      </c>
      <c r="C3000" s="153">
        <v>102.443900813467</v>
      </c>
      <c r="D3000" s="153">
        <v>32.204000000000001</v>
      </c>
      <c r="E3000" s="153">
        <v>87.125</v>
      </c>
      <c r="F3000" s="153">
        <v>113.38</v>
      </c>
      <c r="G3000" s="153">
        <v>70.62</v>
      </c>
      <c r="H3000" s="153">
        <v>29.173999999999999</v>
      </c>
      <c r="I3000" s="153">
        <v>5.891</v>
      </c>
      <c r="J3000" s="153">
        <v>0.16600000000000001</v>
      </c>
    </row>
    <row r="3001" spans="1:10" x14ac:dyDescent="0.25">
      <c r="A3001" s="152" t="s">
        <v>2821</v>
      </c>
      <c r="B3001" s="153">
        <v>12.221506774130599</v>
      </c>
      <c r="C3001" s="153">
        <v>96.786467024328701</v>
      </c>
      <c r="D3001" s="153">
        <v>29.288</v>
      </c>
      <c r="E3001" s="153">
        <v>84.617999999999995</v>
      </c>
      <c r="F3001" s="153">
        <v>115.059</v>
      </c>
      <c r="G3001" s="153">
        <v>73.201999999999998</v>
      </c>
      <c r="H3001" s="153">
        <v>29.829000000000001</v>
      </c>
      <c r="I3001" s="153">
        <v>5.8819999999999997</v>
      </c>
      <c r="J3001" s="153">
        <v>0.16200000000000001</v>
      </c>
    </row>
    <row r="3002" spans="1:10" x14ac:dyDescent="0.25">
      <c r="A3002" s="152" t="s">
        <v>2822</v>
      </c>
      <c r="B3002" s="153">
        <v>11.076911579989201</v>
      </c>
      <c r="C3002" s="153">
        <v>91.533215359817504</v>
      </c>
      <c r="D3002" s="153">
        <v>26.417999999999999</v>
      </c>
      <c r="E3002" s="153">
        <v>81.787000000000006</v>
      </c>
      <c r="F3002" s="153">
        <v>116.657</v>
      </c>
      <c r="G3002" s="153">
        <v>76.575000000000003</v>
      </c>
      <c r="H3002" s="153">
        <v>30.92</v>
      </c>
      <c r="I3002" s="153">
        <v>5.9610000000000003</v>
      </c>
      <c r="J3002" s="153">
        <v>0.16200000000000001</v>
      </c>
    </row>
    <row r="3003" spans="1:10" x14ac:dyDescent="0.25">
      <c r="A3003" s="152" t="s">
        <v>2823</v>
      </c>
      <c r="B3003" s="153">
        <v>159.946396729909</v>
      </c>
      <c r="C3003" s="153">
        <v>464.57953085661001</v>
      </c>
      <c r="D3003" s="153">
        <v>77.150999999999996</v>
      </c>
      <c r="E3003" s="153">
        <v>311.30399999999997</v>
      </c>
      <c r="F3003" s="153">
        <v>402.142</v>
      </c>
      <c r="G3003" s="153">
        <v>355.54</v>
      </c>
      <c r="H3003" s="153">
        <v>231.315</v>
      </c>
      <c r="I3003" s="153">
        <v>101.093</v>
      </c>
      <c r="J3003" s="153">
        <v>47.395000000000003</v>
      </c>
    </row>
    <row r="3004" spans="1:10" x14ac:dyDescent="0.25">
      <c r="A3004" s="152" t="s">
        <v>2824</v>
      </c>
      <c r="B3004" s="153">
        <v>141.934367235905</v>
      </c>
      <c r="C3004" s="153">
        <v>426.66707326259598</v>
      </c>
      <c r="D3004" s="153">
        <v>77.150999999999996</v>
      </c>
      <c r="E3004" s="153">
        <v>311.30399999999997</v>
      </c>
      <c r="F3004" s="153">
        <v>402.142</v>
      </c>
      <c r="G3004" s="153">
        <v>355.54</v>
      </c>
      <c r="H3004" s="153">
        <v>231.315</v>
      </c>
      <c r="I3004" s="153">
        <v>101.093</v>
      </c>
      <c r="J3004" s="153">
        <v>47.395000000000003</v>
      </c>
    </row>
    <row r="3005" spans="1:10" x14ac:dyDescent="0.25">
      <c r="A3005" s="152" t="s">
        <v>2825</v>
      </c>
      <c r="B3005" s="153">
        <v>125.043580075995</v>
      </c>
      <c r="C3005" s="153">
        <v>388.79550117641799</v>
      </c>
      <c r="D3005" s="153">
        <v>77.144999999999996</v>
      </c>
      <c r="E3005" s="153">
        <v>311.279</v>
      </c>
      <c r="F3005" s="153">
        <v>402.11099999999999</v>
      </c>
      <c r="G3005" s="153">
        <v>355.512</v>
      </c>
      <c r="H3005" s="153">
        <v>231.297</v>
      </c>
      <c r="I3005" s="153">
        <v>101.08499999999999</v>
      </c>
      <c r="J3005" s="153">
        <v>47.390999999999998</v>
      </c>
    </row>
    <row r="3006" spans="1:10" x14ac:dyDescent="0.25">
      <c r="A3006" s="152" t="s">
        <v>2826</v>
      </c>
      <c r="B3006" s="153">
        <v>109.240892334116</v>
      </c>
      <c r="C3006" s="153">
        <v>351.115162190918</v>
      </c>
      <c r="D3006" s="153">
        <v>68.010999999999996</v>
      </c>
      <c r="E3006" s="153">
        <v>307.08499999999998</v>
      </c>
      <c r="F3006" s="153">
        <v>378.22899999999998</v>
      </c>
      <c r="G3006" s="153">
        <v>320.70299999999997</v>
      </c>
      <c r="H3006" s="153">
        <v>253.471</v>
      </c>
      <c r="I3006" s="153">
        <v>104.126</v>
      </c>
      <c r="J3006" s="153">
        <v>38.895000000000003</v>
      </c>
    </row>
    <row r="3007" spans="1:10" x14ac:dyDescent="0.25">
      <c r="A3007" s="152" t="s">
        <v>2827</v>
      </c>
      <c r="B3007" s="153">
        <v>94.471991015317997</v>
      </c>
      <c r="C3007" s="153">
        <v>313.81454166555602</v>
      </c>
      <c r="D3007" s="153">
        <v>62.390999999999998</v>
      </c>
      <c r="E3007" s="153">
        <v>296.93700000000001</v>
      </c>
      <c r="F3007" s="153">
        <v>361.55399999999997</v>
      </c>
      <c r="G3007" s="153">
        <v>300.57600000000002</v>
      </c>
      <c r="H3007" s="153">
        <v>248.15</v>
      </c>
      <c r="I3007" s="153">
        <v>98.316999999999993</v>
      </c>
      <c r="J3007" s="153">
        <v>31.614999999999998</v>
      </c>
    </row>
    <row r="3008" spans="1:10" x14ac:dyDescent="0.25">
      <c r="A3008" s="152" t="s">
        <v>2828</v>
      </c>
      <c r="B3008" s="153">
        <v>80.727357009512801</v>
      </c>
      <c r="C3008" s="153">
        <v>277.09684707750898</v>
      </c>
      <c r="D3008" s="153">
        <v>54.481000000000002</v>
      </c>
      <c r="E3008" s="153">
        <v>265.30500000000001</v>
      </c>
      <c r="F3008" s="153">
        <v>334.51600000000002</v>
      </c>
      <c r="G3008" s="153">
        <v>281.125</v>
      </c>
      <c r="H3008" s="153">
        <v>230.499</v>
      </c>
      <c r="I3008" s="153">
        <v>99.162999999999997</v>
      </c>
      <c r="J3008" s="153">
        <v>32.691000000000003</v>
      </c>
    </row>
    <row r="3009" spans="1:10" x14ac:dyDescent="0.25">
      <c r="A3009" s="152" t="s">
        <v>2829</v>
      </c>
      <c r="B3009" s="153">
        <v>68.007244324481704</v>
      </c>
      <c r="C3009" s="153">
        <v>241.226937547962</v>
      </c>
      <c r="D3009" s="153">
        <v>46.561999999999998</v>
      </c>
      <c r="E3009" s="153">
        <v>232.49</v>
      </c>
      <c r="F3009" s="153">
        <v>303.99299999999999</v>
      </c>
      <c r="G3009" s="153">
        <v>258.25900000000001</v>
      </c>
      <c r="H3009" s="153">
        <v>210.291</v>
      </c>
      <c r="I3009" s="153">
        <v>97.614999999999995</v>
      </c>
      <c r="J3009" s="153">
        <v>32.85</v>
      </c>
    </row>
    <row r="3010" spans="1:10" x14ac:dyDescent="0.25">
      <c r="A3010" s="152" t="s">
        <v>2830</v>
      </c>
      <c r="B3010" s="153">
        <v>56.328410726371899</v>
      </c>
      <c r="C3010" s="153">
        <v>206.52094414164401</v>
      </c>
      <c r="D3010" s="153">
        <v>39.39</v>
      </c>
      <c r="E3010" s="153">
        <v>202.29</v>
      </c>
      <c r="F3010" s="153">
        <v>274.721</v>
      </c>
      <c r="G3010" s="153">
        <v>235.90899999999999</v>
      </c>
      <c r="H3010" s="153">
        <v>190.792</v>
      </c>
      <c r="I3010" s="153">
        <v>95.01</v>
      </c>
      <c r="J3010" s="153">
        <v>32.548000000000002</v>
      </c>
    </row>
    <row r="3011" spans="1:10" x14ac:dyDescent="0.25">
      <c r="A3011" s="152" t="s">
        <v>2831</v>
      </c>
      <c r="B3011" s="153">
        <v>45.317015663244398</v>
      </c>
      <c r="C3011" s="153">
        <v>172.038481322102</v>
      </c>
      <c r="D3011" s="153">
        <v>33.668999999999997</v>
      </c>
      <c r="E3011" s="153">
        <v>178.38399999999999</v>
      </c>
      <c r="F3011" s="153">
        <v>252.02099999999999</v>
      </c>
      <c r="G3011" s="153">
        <v>218.74700000000001</v>
      </c>
      <c r="H3011" s="153">
        <v>175.727</v>
      </c>
      <c r="I3011" s="153">
        <v>93.424999999999997</v>
      </c>
      <c r="J3011" s="153">
        <v>32.487000000000002</v>
      </c>
    </row>
    <row r="3012" spans="1:10" x14ac:dyDescent="0.25">
      <c r="A3012" s="152" t="s">
        <v>2832</v>
      </c>
      <c r="B3012" s="153">
        <v>36.796764830273503</v>
      </c>
      <c r="C3012" s="153">
        <v>144.684392061941</v>
      </c>
      <c r="D3012" s="153">
        <v>45.094000000000001</v>
      </c>
      <c r="E3012" s="153">
        <v>212.16399999999999</v>
      </c>
      <c r="F3012" s="153">
        <v>236.83699999999999</v>
      </c>
      <c r="G3012" s="153">
        <v>210.03899999999999</v>
      </c>
      <c r="H3012" s="153">
        <v>150.99100000000001</v>
      </c>
      <c r="I3012" s="153">
        <v>60.710999999999999</v>
      </c>
      <c r="J3012" s="153">
        <v>8.2240000000000002</v>
      </c>
    </row>
    <row r="3013" spans="1:10" x14ac:dyDescent="0.25">
      <c r="A3013" s="152" t="s">
        <v>2833</v>
      </c>
      <c r="B3013" s="153">
        <v>31.103418247151598</v>
      </c>
      <c r="C3013" s="153">
        <v>125.87265267529099</v>
      </c>
      <c r="D3013" s="153">
        <v>36.994999999999997</v>
      </c>
      <c r="E3013" s="153">
        <v>184.268</v>
      </c>
      <c r="F3013" s="153">
        <v>236.078</v>
      </c>
      <c r="G3013" s="153">
        <v>223.57</v>
      </c>
      <c r="H3013" s="153">
        <v>147.27199999999999</v>
      </c>
      <c r="I3013" s="153">
        <v>52.343000000000004</v>
      </c>
      <c r="J3013" s="153">
        <v>6.6539999999999999</v>
      </c>
    </row>
    <row r="3014" spans="1:10" x14ac:dyDescent="0.25">
      <c r="A3014" s="152" t="s">
        <v>2834</v>
      </c>
      <c r="B3014" s="153">
        <v>26.8336833897134</v>
      </c>
      <c r="C3014" s="153">
        <v>111.696728083365</v>
      </c>
      <c r="D3014" s="153">
        <v>31.673999999999999</v>
      </c>
      <c r="E3014" s="153">
        <v>169.976</v>
      </c>
      <c r="F3014" s="153">
        <v>252.81100000000001</v>
      </c>
      <c r="G3014" s="153">
        <v>231.34899999999999</v>
      </c>
      <c r="H3014" s="153">
        <v>154.322</v>
      </c>
      <c r="I3014" s="153">
        <v>47.872999999999998</v>
      </c>
      <c r="J3014" s="153">
        <v>5.4950000000000001</v>
      </c>
    </row>
    <row r="3015" spans="1:10" x14ac:dyDescent="0.25">
      <c r="A3015" s="152" t="s">
        <v>2835</v>
      </c>
      <c r="B3015" s="153">
        <v>23.427216684811999</v>
      </c>
      <c r="C3015" s="153">
        <v>97.345249932765896</v>
      </c>
      <c r="D3015" s="153">
        <v>28.251000000000001</v>
      </c>
      <c r="E3015" s="153">
        <v>154.77799999999999</v>
      </c>
      <c r="F3015" s="153">
        <v>237.25700000000001</v>
      </c>
      <c r="G3015" s="153">
        <v>215.619</v>
      </c>
      <c r="H3015" s="153">
        <v>145.642</v>
      </c>
      <c r="I3015" s="153">
        <v>46.258000000000003</v>
      </c>
      <c r="J3015" s="153">
        <v>5.0549999999999997</v>
      </c>
    </row>
    <row r="3016" spans="1:10" x14ac:dyDescent="0.25">
      <c r="A3016" s="152" t="s">
        <v>2836</v>
      </c>
      <c r="B3016" s="153">
        <v>20.9173239540753</v>
      </c>
      <c r="C3016" s="153">
        <v>86.673412890732493</v>
      </c>
      <c r="D3016" s="153">
        <v>21.649000000000001</v>
      </c>
      <c r="E3016" s="153">
        <v>129.56200000000001</v>
      </c>
      <c r="F3016" s="153">
        <v>235.49100000000001</v>
      </c>
      <c r="G3016" s="153">
        <v>206.547</v>
      </c>
      <c r="H3016" s="153">
        <v>142.45699999999999</v>
      </c>
      <c r="I3016" s="153">
        <v>40.576999999999998</v>
      </c>
      <c r="J3016" s="153">
        <v>3.8769999999999998</v>
      </c>
    </row>
    <row r="3017" spans="1:10" x14ac:dyDescent="0.25">
      <c r="A3017" s="152" t="s">
        <v>2837</v>
      </c>
      <c r="B3017" s="153">
        <v>18.965785296243201</v>
      </c>
      <c r="C3017" s="153">
        <v>77.984753749690299</v>
      </c>
      <c r="D3017" s="153">
        <v>18.573</v>
      </c>
      <c r="E3017" s="153">
        <v>115.511</v>
      </c>
      <c r="F3017" s="153">
        <v>226.79599999999999</v>
      </c>
      <c r="G3017" s="153">
        <v>196.16300000000001</v>
      </c>
      <c r="H3017" s="153">
        <v>136.27000000000001</v>
      </c>
      <c r="I3017" s="153">
        <v>36.918999999999997</v>
      </c>
      <c r="J3017" s="153">
        <v>3.3079999999999998</v>
      </c>
    </row>
    <row r="3018" spans="1:10" x14ac:dyDescent="0.25">
      <c r="A3018" s="152" t="s">
        <v>2838</v>
      </c>
      <c r="B3018" s="153">
        <v>17.317350584716301</v>
      </c>
      <c r="C3018" s="153">
        <v>70.684376271405597</v>
      </c>
      <c r="D3018" s="153">
        <v>16.094999999999999</v>
      </c>
      <c r="E3018" s="153">
        <v>103.714</v>
      </c>
      <c r="F3018" s="153">
        <v>218.79900000000001</v>
      </c>
      <c r="G3018" s="153">
        <v>187.065</v>
      </c>
      <c r="H3018" s="153">
        <v>130.60400000000001</v>
      </c>
      <c r="I3018" s="153">
        <v>33.741999999999997</v>
      </c>
      <c r="J3018" s="153">
        <v>2.8410000000000002</v>
      </c>
    </row>
    <row r="3019" spans="1:10" x14ac:dyDescent="0.25">
      <c r="A3019" s="152" t="s">
        <v>2839</v>
      </c>
      <c r="B3019" s="153">
        <v>16.0120059137084</v>
      </c>
      <c r="C3019" s="153">
        <v>64.877461026219805</v>
      </c>
      <c r="D3019" s="153">
        <v>14.098000000000001</v>
      </c>
      <c r="E3019" s="153">
        <v>93.772000000000006</v>
      </c>
      <c r="F3019" s="153">
        <v>211.44</v>
      </c>
      <c r="G3019" s="153">
        <v>179.10300000000001</v>
      </c>
      <c r="H3019" s="153">
        <v>125.41200000000001</v>
      </c>
      <c r="I3019" s="153">
        <v>30.983000000000001</v>
      </c>
      <c r="J3019" s="153">
        <v>2.452</v>
      </c>
    </row>
    <row r="3020" spans="1:10" x14ac:dyDescent="0.25">
      <c r="A3020" s="152" t="s">
        <v>2840</v>
      </c>
      <c r="B3020" s="153">
        <v>14.759775517642099</v>
      </c>
      <c r="C3020" s="153">
        <v>59.3086197315166</v>
      </c>
      <c r="D3020" s="153">
        <v>12.456</v>
      </c>
      <c r="E3020" s="153">
        <v>85.238</v>
      </c>
      <c r="F3020" s="153">
        <v>204.31200000000001</v>
      </c>
      <c r="G3020" s="153">
        <v>171.875</v>
      </c>
      <c r="H3020" s="153">
        <v>120.45699999999999</v>
      </c>
      <c r="I3020" s="153">
        <v>28.524999999999999</v>
      </c>
      <c r="J3020" s="153">
        <v>2.137</v>
      </c>
    </row>
    <row r="3021" spans="1:10" x14ac:dyDescent="0.25">
      <c r="A3021" s="152" t="s">
        <v>2841</v>
      </c>
      <c r="B3021" s="153">
        <v>13.673976432754101</v>
      </c>
      <c r="C3021" s="153">
        <v>54.514665009185997</v>
      </c>
      <c r="D3021" s="153">
        <v>11.131</v>
      </c>
      <c r="E3021" s="153">
        <v>78.144000000000005</v>
      </c>
      <c r="F3021" s="153">
        <v>198.047</v>
      </c>
      <c r="G3021" s="153">
        <v>165.81299999999999</v>
      </c>
      <c r="H3021" s="153">
        <v>116.066</v>
      </c>
      <c r="I3021" s="153">
        <v>26.408999999999999</v>
      </c>
      <c r="J3021" s="153">
        <v>1.87</v>
      </c>
    </row>
    <row r="3022" spans="1:10" x14ac:dyDescent="0.25">
      <c r="A3022" s="152" t="s">
        <v>2842</v>
      </c>
      <c r="B3022" s="153">
        <v>12.757129223177699</v>
      </c>
      <c r="C3022" s="153">
        <v>50.490488425355203</v>
      </c>
      <c r="D3022" s="153">
        <v>10.042</v>
      </c>
      <c r="E3022" s="153">
        <v>72.052000000000007</v>
      </c>
      <c r="F3022" s="153">
        <v>192</v>
      </c>
      <c r="G3022" s="153">
        <v>160.363</v>
      </c>
      <c r="H3022" s="153">
        <v>111.88200000000001</v>
      </c>
      <c r="I3022" s="153">
        <v>24.526</v>
      </c>
      <c r="J3022" s="153">
        <v>1.655</v>
      </c>
    </row>
    <row r="3023" spans="1:10" x14ac:dyDescent="0.25">
      <c r="A3023" s="152" t="s">
        <v>2843</v>
      </c>
      <c r="B3023" s="153">
        <v>210.12711792275201</v>
      </c>
      <c r="C3023" s="153">
        <v>356.102997437444</v>
      </c>
      <c r="D3023" s="153">
        <v>130.19999999999999</v>
      </c>
      <c r="E3023" s="153">
        <v>303.8</v>
      </c>
      <c r="F3023" s="153">
        <v>338.52</v>
      </c>
      <c r="G3023" s="153">
        <v>248</v>
      </c>
      <c r="H3023" s="153">
        <v>167.4</v>
      </c>
      <c r="I3023" s="153">
        <v>45.88</v>
      </c>
      <c r="J3023" s="153">
        <v>6.2</v>
      </c>
    </row>
    <row r="3024" spans="1:10" x14ac:dyDescent="0.25">
      <c r="A3024" s="152" t="s">
        <v>2844</v>
      </c>
      <c r="B3024" s="153">
        <v>187.282478224594</v>
      </c>
      <c r="C3024" s="153">
        <v>332.69103891608597</v>
      </c>
      <c r="D3024" s="153">
        <v>130.19999999999999</v>
      </c>
      <c r="E3024" s="153">
        <v>303.8</v>
      </c>
      <c r="F3024" s="153">
        <v>338.52</v>
      </c>
      <c r="G3024" s="153">
        <v>248</v>
      </c>
      <c r="H3024" s="153">
        <v>167.4</v>
      </c>
      <c r="I3024" s="153">
        <v>45.88</v>
      </c>
      <c r="J3024" s="153">
        <v>6.2</v>
      </c>
    </row>
    <row r="3025" spans="1:10" x14ac:dyDescent="0.25">
      <c r="A3025" s="152" t="s">
        <v>2845</v>
      </c>
      <c r="B3025" s="153">
        <v>162.05975129235199</v>
      </c>
      <c r="C3025" s="153">
        <v>305.00389459094202</v>
      </c>
      <c r="D3025" s="153">
        <v>132.30000000000001</v>
      </c>
      <c r="E3025" s="153">
        <v>308.7</v>
      </c>
      <c r="F3025" s="153">
        <v>343.98</v>
      </c>
      <c r="G3025" s="153">
        <v>252</v>
      </c>
      <c r="H3025" s="153">
        <v>170.1</v>
      </c>
      <c r="I3025" s="153">
        <v>46.62</v>
      </c>
      <c r="J3025" s="153">
        <v>6.3</v>
      </c>
    </row>
    <row r="3026" spans="1:10" x14ac:dyDescent="0.25">
      <c r="A3026" s="152" t="s">
        <v>2846</v>
      </c>
      <c r="B3026" s="153">
        <v>142.04355852337801</v>
      </c>
      <c r="C3026" s="153">
        <v>281.56652733624298</v>
      </c>
      <c r="D3026" s="153">
        <v>134.4</v>
      </c>
      <c r="E3026" s="153">
        <v>313.60000000000002</v>
      </c>
      <c r="F3026" s="153">
        <v>349.44</v>
      </c>
      <c r="G3026" s="153">
        <v>256</v>
      </c>
      <c r="H3026" s="153">
        <v>172.8</v>
      </c>
      <c r="I3026" s="153">
        <v>47.36</v>
      </c>
      <c r="J3026" s="153">
        <v>6.4</v>
      </c>
    </row>
    <row r="3027" spans="1:10" x14ac:dyDescent="0.25">
      <c r="A3027" s="152" t="s">
        <v>2847</v>
      </c>
      <c r="B3027" s="153">
        <v>120.33080638046501</v>
      </c>
      <c r="C3027" s="153">
        <v>257.48529815776499</v>
      </c>
      <c r="D3027" s="153">
        <v>136.82599999999999</v>
      </c>
      <c r="E3027" s="153">
        <v>319.25900000000001</v>
      </c>
      <c r="F3027" s="153">
        <v>355.74599999999998</v>
      </c>
      <c r="G3027" s="153">
        <v>260.62</v>
      </c>
      <c r="H3027" s="153">
        <v>175.91900000000001</v>
      </c>
      <c r="I3027" s="153">
        <v>48.215000000000003</v>
      </c>
      <c r="J3027" s="153">
        <v>6.5149999999999997</v>
      </c>
    </row>
    <row r="3028" spans="1:10" x14ac:dyDescent="0.25">
      <c r="A3028" s="152" t="s">
        <v>2848</v>
      </c>
      <c r="B3028" s="153">
        <v>100.520173451435</v>
      </c>
      <c r="C3028" s="153">
        <v>229.79918736170401</v>
      </c>
      <c r="D3028" s="153">
        <v>136.39500000000001</v>
      </c>
      <c r="E3028" s="153">
        <v>318.255</v>
      </c>
      <c r="F3028" s="153">
        <v>354.62700000000001</v>
      </c>
      <c r="G3028" s="153">
        <v>259.8</v>
      </c>
      <c r="H3028" s="153">
        <v>175.36500000000001</v>
      </c>
      <c r="I3028" s="153">
        <v>48.063000000000002</v>
      </c>
      <c r="J3028" s="153">
        <v>6.4950000000000001</v>
      </c>
    </row>
    <row r="3029" spans="1:10" x14ac:dyDescent="0.25">
      <c r="A3029" s="152" t="s">
        <v>2849</v>
      </c>
      <c r="B3029" s="153">
        <v>98.131508587876596</v>
      </c>
      <c r="C3029" s="153">
        <v>220.83382975276001</v>
      </c>
      <c r="D3029" s="153">
        <v>130.98099999999999</v>
      </c>
      <c r="E3029" s="153">
        <v>305.62299999999999</v>
      </c>
      <c r="F3029" s="153">
        <v>340.55099999999999</v>
      </c>
      <c r="G3029" s="153">
        <v>249.488</v>
      </c>
      <c r="H3029" s="153">
        <v>168.405</v>
      </c>
      <c r="I3029" s="153">
        <v>46.155000000000001</v>
      </c>
      <c r="J3029" s="153">
        <v>6.2370000000000001</v>
      </c>
    </row>
    <row r="3030" spans="1:10" x14ac:dyDescent="0.25">
      <c r="A3030" s="152" t="s">
        <v>2850</v>
      </c>
      <c r="B3030" s="153">
        <v>92.670495434536505</v>
      </c>
      <c r="C3030" s="153">
        <v>213.355598826983</v>
      </c>
      <c r="D3030" s="153">
        <v>123.169</v>
      </c>
      <c r="E3030" s="153">
        <v>286.39699999999999</v>
      </c>
      <c r="F3030" s="153">
        <v>313.89299999999997</v>
      </c>
      <c r="G3030" s="153">
        <v>239.17500000000001</v>
      </c>
      <c r="H3030" s="153">
        <v>168.43600000000001</v>
      </c>
      <c r="I3030" s="153">
        <v>54.231000000000002</v>
      </c>
      <c r="J3030" s="153">
        <v>6.5789999999999997</v>
      </c>
    </row>
    <row r="3031" spans="1:10" x14ac:dyDescent="0.25">
      <c r="A3031" s="152" t="s">
        <v>2851</v>
      </c>
      <c r="B3031" s="153">
        <v>87.364465255063394</v>
      </c>
      <c r="C3031" s="153">
        <v>205.908818641849</v>
      </c>
      <c r="D3031" s="153">
        <v>115.38500000000001</v>
      </c>
      <c r="E3031" s="153">
        <v>267.22699999999998</v>
      </c>
      <c r="F3031" s="153">
        <v>287.32</v>
      </c>
      <c r="G3031" s="153">
        <v>228.88300000000001</v>
      </c>
      <c r="H3031" s="153">
        <v>168.446</v>
      </c>
      <c r="I3031" s="153">
        <v>62.277999999999999</v>
      </c>
      <c r="J3031" s="153">
        <v>6.9210000000000003</v>
      </c>
    </row>
    <row r="3032" spans="1:10" x14ac:dyDescent="0.25">
      <c r="A3032" s="152" t="s">
        <v>2852</v>
      </c>
      <c r="B3032" s="153">
        <v>82.301180564301106</v>
      </c>
      <c r="C3032" s="153">
        <v>198.60756716056099</v>
      </c>
      <c r="D3032" s="153">
        <v>107.71299999999999</v>
      </c>
      <c r="E3032" s="153">
        <v>248.333</v>
      </c>
      <c r="F3032" s="153">
        <v>261.048</v>
      </c>
      <c r="G3032" s="153">
        <v>218.81399999999999</v>
      </c>
      <c r="H3032" s="153">
        <v>168.60300000000001</v>
      </c>
      <c r="I3032" s="153">
        <v>70.347999999999999</v>
      </c>
      <c r="J3032" s="153">
        <v>7.2610000000000001</v>
      </c>
    </row>
    <row r="3033" spans="1:10" x14ac:dyDescent="0.25">
      <c r="A3033" s="152" t="s">
        <v>2853</v>
      </c>
      <c r="B3033" s="153">
        <v>77.380858077068694</v>
      </c>
      <c r="C3033" s="153">
        <v>191.54630717894599</v>
      </c>
      <c r="D3033" s="153">
        <v>100.232</v>
      </c>
      <c r="E3033" s="153">
        <v>229.88300000000001</v>
      </c>
      <c r="F3033" s="153">
        <v>235.24700000000001</v>
      </c>
      <c r="G3033" s="153">
        <v>209.13399999999999</v>
      </c>
      <c r="H3033" s="153">
        <v>169.05799999999999</v>
      </c>
      <c r="I3033" s="153">
        <v>78.546000000000006</v>
      </c>
      <c r="J3033" s="153">
        <v>7.62</v>
      </c>
    </row>
    <row r="3034" spans="1:10" x14ac:dyDescent="0.25">
      <c r="A3034" s="152" t="s">
        <v>2854</v>
      </c>
      <c r="B3034" s="153">
        <v>67.111864070367602</v>
      </c>
      <c r="C3034" s="153">
        <v>175.51793949511699</v>
      </c>
      <c r="D3034" s="153">
        <v>93.001000000000005</v>
      </c>
      <c r="E3034" s="153">
        <v>212.001</v>
      </c>
      <c r="F3034" s="153">
        <v>210.00200000000001</v>
      </c>
      <c r="G3034" s="153">
        <v>199.99700000000001</v>
      </c>
      <c r="H3034" s="153">
        <v>169.999</v>
      </c>
      <c r="I3034" s="153">
        <v>87.003</v>
      </c>
      <c r="J3034" s="153">
        <v>7.9969999999999999</v>
      </c>
    </row>
    <row r="3035" spans="1:10" x14ac:dyDescent="0.25">
      <c r="A3035" s="152" t="s">
        <v>2855</v>
      </c>
      <c r="B3035" s="153">
        <v>62.570656514014502</v>
      </c>
      <c r="C3035" s="153">
        <v>167.96300835612101</v>
      </c>
      <c r="D3035" s="153">
        <v>88.591999999999999</v>
      </c>
      <c r="E3035" s="153">
        <v>201.95099999999999</v>
      </c>
      <c r="F3035" s="153">
        <v>200.04599999999999</v>
      </c>
      <c r="G3035" s="153">
        <v>190.51499999999999</v>
      </c>
      <c r="H3035" s="153">
        <v>161.94</v>
      </c>
      <c r="I3035" s="153">
        <v>82.878</v>
      </c>
      <c r="J3035" s="153">
        <v>7.6180000000000003</v>
      </c>
    </row>
    <row r="3036" spans="1:10" x14ac:dyDescent="0.25">
      <c r="A3036" s="152" t="s">
        <v>2856</v>
      </c>
      <c r="B3036" s="153">
        <v>58.5460413665894</v>
      </c>
      <c r="C3036" s="153">
        <v>160.954040855355</v>
      </c>
      <c r="D3036" s="153">
        <v>80.031999999999996</v>
      </c>
      <c r="E3036" s="153">
        <v>182.09399999999999</v>
      </c>
      <c r="F3036" s="153">
        <v>175.63900000000001</v>
      </c>
      <c r="G3036" s="153">
        <v>178.749</v>
      </c>
      <c r="H3036" s="153">
        <v>158.6</v>
      </c>
      <c r="I3036" s="153">
        <v>88.254999999999995</v>
      </c>
      <c r="J3036" s="153">
        <v>7.7709999999999999</v>
      </c>
    </row>
    <row r="3037" spans="1:10" x14ac:dyDescent="0.25">
      <c r="A3037" s="152" t="s">
        <v>2857</v>
      </c>
      <c r="B3037" s="153">
        <v>54.696408734836702</v>
      </c>
      <c r="C3037" s="153">
        <v>153.94176999812601</v>
      </c>
      <c r="D3037" s="153">
        <v>73.262</v>
      </c>
      <c r="E3037" s="153">
        <v>167.13399999999999</v>
      </c>
      <c r="F3037" s="153">
        <v>159.83500000000001</v>
      </c>
      <c r="G3037" s="153">
        <v>167.72</v>
      </c>
      <c r="H3037" s="153">
        <v>151.251</v>
      </c>
      <c r="I3037" s="153">
        <v>86.971999999999994</v>
      </c>
      <c r="J3037" s="153">
        <v>7.4859999999999998</v>
      </c>
    </row>
    <row r="3038" spans="1:10" x14ac:dyDescent="0.25">
      <c r="A3038" s="152" t="s">
        <v>2858</v>
      </c>
      <c r="B3038" s="153">
        <v>51.332571923497902</v>
      </c>
      <c r="C3038" s="153">
        <v>147.51254460030501</v>
      </c>
      <c r="D3038" s="153">
        <v>67.031000000000006</v>
      </c>
      <c r="E3038" s="153">
        <v>153.709</v>
      </c>
      <c r="F3038" s="153">
        <v>146.25399999999999</v>
      </c>
      <c r="G3038" s="153">
        <v>157.928</v>
      </c>
      <c r="H3038" s="153">
        <v>144.24299999999999</v>
      </c>
      <c r="I3038" s="153">
        <v>85.209000000000003</v>
      </c>
      <c r="J3038" s="153">
        <v>7.1660000000000004</v>
      </c>
    </row>
    <row r="3039" spans="1:10" x14ac:dyDescent="0.25">
      <c r="A3039" s="152" t="s">
        <v>2859</v>
      </c>
      <c r="B3039" s="153">
        <v>48.146698309403803</v>
      </c>
      <c r="C3039" s="153">
        <v>141.272965073433</v>
      </c>
      <c r="D3039" s="153">
        <v>61.390999999999998</v>
      </c>
      <c r="E3039" s="153">
        <v>141.84</v>
      </c>
      <c r="F3039" s="153">
        <v>134.72499999999999</v>
      </c>
      <c r="G3039" s="153">
        <v>149.435</v>
      </c>
      <c r="H3039" s="153">
        <v>137.76400000000001</v>
      </c>
      <c r="I3039" s="153">
        <v>83.116</v>
      </c>
      <c r="J3039" s="153">
        <v>6.8289999999999997</v>
      </c>
    </row>
    <row r="3040" spans="1:10" x14ac:dyDescent="0.25">
      <c r="A3040" s="152" t="s">
        <v>2860</v>
      </c>
      <c r="B3040" s="153">
        <v>45.215215673847098</v>
      </c>
      <c r="C3040" s="153">
        <v>135.100489599383</v>
      </c>
      <c r="D3040" s="153">
        <v>56.383000000000003</v>
      </c>
      <c r="E3040" s="153">
        <v>131.59100000000001</v>
      </c>
      <c r="F3040" s="153">
        <v>125.239</v>
      </c>
      <c r="G3040" s="153">
        <v>142.37799999999999</v>
      </c>
      <c r="H3040" s="153">
        <v>132.03</v>
      </c>
      <c r="I3040" s="153">
        <v>80.885000000000005</v>
      </c>
      <c r="J3040" s="153">
        <v>6.4939999999999998</v>
      </c>
    </row>
    <row r="3041" spans="1:10" x14ac:dyDescent="0.25">
      <c r="A3041" s="152" t="s">
        <v>2861</v>
      </c>
      <c r="B3041" s="153">
        <v>42.5006218315702</v>
      </c>
      <c r="C3041" s="153">
        <v>129.42814179569299</v>
      </c>
      <c r="D3041" s="153">
        <v>51.8</v>
      </c>
      <c r="E3041" s="153">
        <v>122.417</v>
      </c>
      <c r="F3041" s="153">
        <v>117.13500000000001</v>
      </c>
      <c r="G3041" s="153">
        <v>136.239</v>
      </c>
      <c r="H3041" s="153">
        <v>126.646</v>
      </c>
      <c r="I3041" s="153">
        <v>78.344999999999999</v>
      </c>
      <c r="J3041" s="153">
        <v>6.1379999999999999</v>
      </c>
    </row>
    <row r="3042" spans="1:10" x14ac:dyDescent="0.25">
      <c r="A3042" s="152" t="s">
        <v>2862</v>
      </c>
      <c r="B3042" s="153">
        <v>40.073640023499898</v>
      </c>
      <c r="C3042" s="153">
        <v>123.522483606417</v>
      </c>
      <c r="D3042" s="153">
        <v>47.741</v>
      </c>
      <c r="E3042" s="153">
        <v>114.53</v>
      </c>
      <c r="F3042" s="153">
        <v>110.575</v>
      </c>
      <c r="G3042" s="153">
        <v>131.29400000000001</v>
      </c>
      <c r="H3042" s="153">
        <v>121.943</v>
      </c>
      <c r="I3042" s="153">
        <v>75.739999999999995</v>
      </c>
      <c r="J3042" s="153">
        <v>5.7969999999999997</v>
      </c>
    </row>
    <row r="3043" spans="1:10" x14ac:dyDescent="0.25">
      <c r="A3043" s="152" t="s">
        <v>2863</v>
      </c>
      <c r="B3043" s="153">
        <v>299.96401736999502</v>
      </c>
      <c r="C3043" s="153">
        <v>356.786641358022</v>
      </c>
      <c r="D3043" s="153">
        <v>123.295</v>
      </c>
      <c r="E3043" s="153">
        <v>287.37299999999999</v>
      </c>
      <c r="F3043" s="153">
        <v>309.90300000000002</v>
      </c>
      <c r="G3043" s="153">
        <v>277.85899999999998</v>
      </c>
      <c r="H3043" s="153">
        <v>232.499</v>
      </c>
      <c r="I3043" s="153">
        <v>134.84700000000001</v>
      </c>
      <c r="J3043" s="153">
        <v>69.224000000000004</v>
      </c>
    </row>
    <row r="3044" spans="1:10" x14ac:dyDescent="0.25">
      <c r="A3044" s="152" t="s">
        <v>2864</v>
      </c>
      <c r="B3044" s="153">
        <v>270.134862409128</v>
      </c>
      <c r="C3044" s="153">
        <v>338.40273361812802</v>
      </c>
      <c r="D3044" s="153">
        <v>123.295</v>
      </c>
      <c r="E3044" s="153">
        <v>287.37299999999999</v>
      </c>
      <c r="F3044" s="153">
        <v>309.90300000000002</v>
      </c>
      <c r="G3044" s="153">
        <v>277.85899999999998</v>
      </c>
      <c r="H3044" s="153">
        <v>232.499</v>
      </c>
      <c r="I3044" s="153">
        <v>134.84700000000001</v>
      </c>
      <c r="J3044" s="153">
        <v>69.224000000000004</v>
      </c>
    </row>
    <row r="3045" spans="1:10" x14ac:dyDescent="0.25">
      <c r="A3045" s="152" t="s">
        <v>2865</v>
      </c>
      <c r="B3045" s="153">
        <v>240.712871611206</v>
      </c>
      <c r="C3045" s="153">
        <v>318.95943046755599</v>
      </c>
      <c r="D3045" s="153">
        <v>124.70399999999999</v>
      </c>
      <c r="E3045" s="153">
        <v>290.65800000000002</v>
      </c>
      <c r="F3045" s="153">
        <v>313.44400000000002</v>
      </c>
      <c r="G3045" s="153">
        <v>281.03500000000003</v>
      </c>
      <c r="H3045" s="153">
        <v>235.155</v>
      </c>
      <c r="I3045" s="153">
        <v>136.38800000000001</v>
      </c>
      <c r="J3045" s="153">
        <v>70.016000000000005</v>
      </c>
    </row>
    <row r="3046" spans="1:10" x14ac:dyDescent="0.25">
      <c r="A3046" s="152" t="s">
        <v>2866</v>
      </c>
      <c r="B3046" s="153">
        <v>206.37302319027799</v>
      </c>
      <c r="C3046" s="153">
        <v>292.306168369256</v>
      </c>
      <c r="D3046" s="153">
        <v>124.70399999999999</v>
      </c>
      <c r="E3046" s="153">
        <v>290.65800000000002</v>
      </c>
      <c r="F3046" s="153">
        <v>313.44400000000002</v>
      </c>
      <c r="G3046" s="153">
        <v>281.03500000000003</v>
      </c>
      <c r="H3046" s="153">
        <v>235.155</v>
      </c>
      <c r="I3046" s="153">
        <v>136.38800000000001</v>
      </c>
      <c r="J3046" s="153">
        <v>70.016000000000005</v>
      </c>
    </row>
    <row r="3047" spans="1:10" x14ac:dyDescent="0.25">
      <c r="A3047" s="152" t="s">
        <v>2867</v>
      </c>
      <c r="B3047" s="153">
        <v>156.352112435013</v>
      </c>
      <c r="C3047" s="153">
        <v>247.411827136813</v>
      </c>
      <c r="D3047" s="153">
        <v>125.40900000000001</v>
      </c>
      <c r="E3047" s="153">
        <v>292.29899999999998</v>
      </c>
      <c r="F3047" s="153">
        <v>315.21600000000001</v>
      </c>
      <c r="G3047" s="153">
        <v>282.62200000000001</v>
      </c>
      <c r="H3047" s="153">
        <v>236.48400000000001</v>
      </c>
      <c r="I3047" s="153">
        <v>137.15899999999999</v>
      </c>
      <c r="J3047" s="153">
        <v>70.411000000000001</v>
      </c>
    </row>
    <row r="3048" spans="1:10" x14ac:dyDescent="0.25">
      <c r="A3048" s="152" t="s">
        <v>2868</v>
      </c>
      <c r="B3048" s="153">
        <v>110.01132425278701</v>
      </c>
      <c r="C3048" s="153">
        <v>201.24890984604801</v>
      </c>
      <c r="D3048" s="153">
        <v>125.065</v>
      </c>
      <c r="E3048" s="153">
        <v>291.49900000000002</v>
      </c>
      <c r="F3048" s="153">
        <v>314.351</v>
      </c>
      <c r="G3048" s="153">
        <v>281.84800000000001</v>
      </c>
      <c r="H3048" s="153">
        <v>235.83600000000001</v>
      </c>
      <c r="I3048" s="153">
        <v>136.78299999999999</v>
      </c>
      <c r="J3048" s="153">
        <v>70.218000000000004</v>
      </c>
    </row>
    <row r="3049" spans="1:10" x14ac:dyDescent="0.25">
      <c r="A3049" s="152" t="s">
        <v>2869</v>
      </c>
      <c r="B3049" s="153">
        <v>77.233741988658394</v>
      </c>
      <c r="C3049" s="153">
        <v>166.90954142855799</v>
      </c>
      <c r="D3049" s="153">
        <v>118.06399999999999</v>
      </c>
      <c r="E3049" s="153">
        <v>280.77100000000002</v>
      </c>
      <c r="F3049" s="153">
        <v>304.42599999999999</v>
      </c>
      <c r="G3049" s="153">
        <v>272.67599999999999</v>
      </c>
      <c r="H3049" s="153">
        <v>227.93299999999999</v>
      </c>
      <c r="I3049" s="153">
        <v>131.74299999999999</v>
      </c>
      <c r="J3049" s="153">
        <v>67.387</v>
      </c>
    </row>
    <row r="3050" spans="1:10" x14ac:dyDescent="0.25">
      <c r="A3050" s="152" t="s">
        <v>2870</v>
      </c>
      <c r="B3050" s="153">
        <v>54.387475823917498</v>
      </c>
      <c r="C3050" s="153">
        <v>143.74439710416601</v>
      </c>
      <c r="D3050" s="153">
        <v>84.652000000000001</v>
      </c>
      <c r="E3050" s="153">
        <v>245.18799999999999</v>
      </c>
      <c r="F3050" s="153">
        <v>281.024</v>
      </c>
      <c r="G3050" s="153">
        <v>251.18100000000001</v>
      </c>
      <c r="H3050" s="153">
        <v>206.44399999999999</v>
      </c>
      <c r="I3050" s="153">
        <v>116.55800000000001</v>
      </c>
      <c r="J3050" s="153">
        <v>58.353000000000002</v>
      </c>
    </row>
    <row r="3051" spans="1:10" x14ac:dyDescent="0.25">
      <c r="A3051" s="152" t="s">
        <v>2871</v>
      </c>
      <c r="B3051" s="153">
        <v>38.732593936719702</v>
      </c>
      <c r="C3051" s="153">
        <v>112.524901470069</v>
      </c>
      <c r="D3051" s="153">
        <v>59.862000000000002</v>
      </c>
      <c r="E3051" s="153">
        <v>209.27699999999999</v>
      </c>
      <c r="F3051" s="153">
        <v>258.80500000000001</v>
      </c>
      <c r="G3051" s="153">
        <v>235.32900000000001</v>
      </c>
      <c r="H3051" s="153">
        <v>186.489</v>
      </c>
      <c r="I3051" s="153">
        <v>106.048</v>
      </c>
      <c r="J3051" s="153">
        <v>54.19</v>
      </c>
    </row>
    <row r="3052" spans="1:10" x14ac:dyDescent="0.25">
      <c r="A3052" s="152" t="s">
        <v>2872</v>
      </c>
      <c r="B3052" s="153">
        <v>28.302053471201798</v>
      </c>
      <c r="C3052" s="153">
        <v>97.356307191563204</v>
      </c>
      <c r="D3052" s="153">
        <v>37.241999999999997</v>
      </c>
      <c r="E3052" s="153">
        <v>155.61000000000001</v>
      </c>
      <c r="F3052" s="153">
        <v>222.84899999999999</v>
      </c>
      <c r="G3052" s="153">
        <v>198.00899999999999</v>
      </c>
      <c r="H3052" s="153">
        <v>155.38499999999999</v>
      </c>
      <c r="I3052" s="153">
        <v>87.012</v>
      </c>
      <c r="J3052" s="153">
        <v>43.893000000000001</v>
      </c>
    </row>
    <row r="3053" spans="1:10" x14ac:dyDescent="0.25">
      <c r="A3053" s="152" t="s">
        <v>2873</v>
      </c>
      <c r="B3053" s="153">
        <v>21.629345734529299</v>
      </c>
      <c r="C3053" s="153">
        <v>92.765097190087999</v>
      </c>
      <c r="D3053" s="153">
        <v>20.675000000000001</v>
      </c>
      <c r="E3053" s="153">
        <v>104.845</v>
      </c>
      <c r="F3053" s="153">
        <v>205.67699999999999</v>
      </c>
      <c r="G3053" s="153">
        <v>154.47399999999999</v>
      </c>
      <c r="H3053" s="153">
        <v>125.85299999999999</v>
      </c>
      <c r="I3053" s="153">
        <v>66.838999999999999</v>
      </c>
      <c r="J3053" s="153">
        <v>31.637</v>
      </c>
    </row>
    <row r="3054" spans="1:10" x14ac:dyDescent="0.25">
      <c r="A3054" s="152" t="s">
        <v>2874</v>
      </c>
      <c r="B3054" s="153">
        <v>17.9523244989871</v>
      </c>
      <c r="C3054" s="153">
        <v>91.469165186688997</v>
      </c>
      <c r="D3054" s="153">
        <v>12.032999999999999</v>
      </c>
      <c r="E3054" s="153">
        <v>85.05</v>
      </c>
      <c r="F3054" s="153">
        <v>195.3</v>
      </c>
      <c r="G3054" s="153">
        <v>136.08000000000001</v>
      </c>
      <c r="H3054" s="153">
        <v>114.377</v>
      </c>
      <c r="I3054" s="153">
        <v>59.061999999999998</v>
      </c>
      <c r="J3054" s="153">
        <v>28.097999999999999</v>
      </c>
    </row>
    <row r="3055" spans="1:10" x14ac:dyDescent="0.25">
      <c r="A3055" s="152" t="s">
        <v>2875</v>
      </c>
      <c r="B3055" s="153">
        <v>16.815418029735</v>
      </c>
      <c r="C3055" s="153">
        <v>82.1853159090399</v>
      </c>
      <c r="D3055" s="153">
        <v>10.887</v>
      </c>
      <c r="E3055" s="153">
        <v>66.861000000000004</v>
      </c>
      <c r="F3055" s="153">
        <v>174.887</v>
      </c>
      <c r="G3055" s="153">
        <v>130.60499999999999</v>
      </c>
      <c r="H3055" s="153">
        <v>108.248</v>
      </c>
      <c r="I3055" s="153">
        <v>53.073</v>
      </c>
      <c r="J3055" s="153">
        <v>25.439</v>
      </c>
    </row>
    <row r="3056" spans="1:10" x14ac:dyDescent="0.25">
      <c r="A3056" s="152" t="s">
        <v>2876</v>
      </c>
      <c r="B3056" s="153">
        <v>14.5019321018901</v>
      </c>
      <c r="C3056" s="153">
        <v>77.162530734835897</v>
      </c>
      <c r="D3056" s="153">
        <v>6.7519999999999998</v>
      </c>
      <c r="E3056" s="153">
        <v>48.962000000000003</v>
      </c>
      <c r="F3056" s="153">
        <v>166.15199999999999</v>
      </c>
      <c r="G3056" s="153">
        <v>124.185</v>
      </c>
      <c r="H3056" s="153">
        <v>103.66500000000001</v>
      </c>
      <c r="I3056" s="153">
        <v>46.826000000000001</v>
      </c>
      <c r="J3056" s="153">
        <v>22.018000000000001</v>
      </c>
    </row>
    <row r="3057" spans="1:10" x14ac:dyDescent="0.25">
      <c r="A3057" s="152" t="s">
        <v>2877</v>
      </c>
      <c r="B3057" s="153">
        <v>12.586215371184201</v>
      </c>
      <c r="C3057" s="153">
        <v>72.804096918908201</v>
      </c>
      <c r="D3057" s="153">
        <v>5.3319999999999999</v>
      </c>
      <c r="E3057" s="153">
        <v>41.332999999999998</v>
      </c>
      <c r="F3057" s="153">
        <v>155.976</v>
      </c>
      <c r="G3057" s="153">
        <v>117.2</v>
      </c>
      <c r="H3057" s="153">
        <v>97.463999999999999</v>
      </c>
      <c r="I3057" s="153">
        <v>42.151000000000003</v>
      </c>
      <c r="J3057" s="153">
        <v>19.204000000000001</v>
      </c>
    </row>
    <row r="3058" spans="1:10" x14ac:dyDescent="0.25">
      <c r="A3058" s="152" t="s">
        <v>2878</v>
      </c>
      <c r="B3058" s="153">
        <v>10.9616019275374</v>
      </c>
      <c r="C3058" s="153">
        <v>68.931024898919304</v>
      </c>
      <c r="D3058" s="153">
        <v>4.3650000000000002</v>
      </c>
      <c r="E3058" s="153">
        <v>35.747</v>
      </c>
      <c r="F3058" s="153">
        <v>147.50899999999999</v>
      </c>
      <c r="G3058" s="153">
        <v>111.81100000000001</v>
      </c>
      <c r="H3058" s="153">
        <v>92.179000000000002</v>
      </c>
      <c r="I3058" s="153">
        <v>38.098999999999997</v>
      </c>
      <c r="J3058" s="153">
        <v>16.57</v>
      </c>
    </row>
    <row r="3059" spans="1:10" x14ac:dyDescent="0.25">
      <c r="A3059" s="152" t="s">
        <v>2879</v>
      </c>
      <c r="B3059" s="153">
        <v>9.8509269891622306</v>
      </c>
      <c r="C3059" s="153">
        <v>65.402719715699206</v>
      </c>
      <c r="D3059" s="153">
        <v>3.6960000000000002</v>
      </c>
      <c r="E3059" s="153">
        <v>31.693999999999999</v>
      </c>
      <c r="F3059" s="153">
        <v>140.66499999999999</v>
      </c>
      <c r="G3059" s="153">
        <v>107.89</v>
      </c>
      <c r="H3059" s="153">
        <v>87.757999999999996</v>
      </c>
      <c r="I3059" s="153">
        <v>34.6</v>
      </c>
      <c r="J3059" s="153">
        <v>14.157</v>
      </c>
    </row>
    <row r="3060" spans="1:10" x14ac:dyDescent="0.25">
      <c r="A3060" s="152" t="s">
        <v>2880</v>
      </c>
      <c r="B3060" s="153">
        <v>8.8143924301243892</v>
      </c>
      <c r="C3060" s="153">
        <v>61.926665153964599</v>
      </c>
      <c r="D3060" s="153">
        <v>3.234</v>
      </c>
      <c r="E3060" s="153">
        <v>28.713000000000001</v>
      </c>
      <c r="F3060" s="153">
        <v>134.74600000000001</v>
      </c>
      <c r="G3060" s="153">
        <v>104.89700000000001</v>
      </c>
      <c r="H3060" s="153">
        <v>83.783000000000001</v>
      </c>
      <c r="I3060" s="153">
        <v>31.449000000000002</v>
      </c>
      <c r="J3060" s="153">
        <v>11.917999999999999</v>
      </c>
    </row>
    <row r="3061" spans="1:10" x14ac:dyDescent="0.25">
      <c r="A3061" s="152" t="s">
        <v>2881</v>
      </c>
      <c r="B3061" s="153">
        <v>7.9171302841452</v>
      </c>
      <c r="C3061" s="153">
        <v>58.836228250824597</v>
      </c>
      <c r="D3061" s="153">
        <v>2.9289999999999998</v>
      </c>
      <c r="E3061" s="153">
        <v>26.632999999999999</v>
      </c>
      <c r="F3061" s="153">
        <v>129.952</v>
      </c>
      <c r="G3061" s="153">
        <v>102.97</v>
      </c>
      <c r="H3061" s="153">
        <v>80.381</v>
      </c>
      <c r="I3061" s="153">
        <v>28.664999999999999</v>
      </c>
      <c r="J3061" s="153">
        <v>9.91</v>
      </c>
    </row>
    <row r="3062" spans="1:10" x14ac:dyDescent="0.25">
      <c r="A3062" s="152" t="s">
        <v>2882</v>
      </c>
      <c r="B3062" s="153">
        <v>7.2328824745274698</v>
      </c>
      <c r="C3062" s="153">
        <v>55.808485644964499</v>
      </c>
      <c r="D3062" s="153">
        <v>2.7450000000000001</v>
      </c>
      <c r="E3062" s="153">
        <v>25.315999999999999</v>
      </c>
      <c r="F3062" s="153">
        <v>126.26900000000001</v>
      </c>
      <c r="G3062" s="153">
        <v>102.143</v>
      </c>
      <c r="H3062" s="153">
        <v>77.563000000000002</v>
      </c>
      <c r="I3062" s="153">
        <v>26.219000000000001</v>
      </c>
      <c r="J3062" s="153">
        <v>8.1449999999999996</v>
      </c>
    </row>
    <row r="3063" spans="1:10" x14ac:dyDescent="0.25">
      <c r="A3063" s="152" t="s">
        <v>2883</v>
      </c>
      <c r="B3063" s="153">
        <v>320.391579190431</v>
      </c>
      <c r="C3063" s="153">
        <v>484.59479851366001</v>
      </c>
      <c r="D3063" s="153">
        <v>186.8</v>
      </c>
      <c r="E3063" s="153">
        <v>287.82600000000002</v>
      </c>
      <c r="F3063" s="153">
        <v>303.577</v>
      </c>
      <c r="G3063" s="153">
        <v>252.27600000000001</v>
      </c>
      <c r="H3063" s="153">
        <v>176.76300000000001</v>
      </c>
      <c r="I3063" s="153">
        <v>73.870999999999995</v>
      </c>
      <c r="J3063" s="153">
        <v>32.606999999999999</v>
      </c>
    </row>
    <row r="3064" spans="1:10" x14ac:dyDescent="0.25">
      <c r="A3064" s="152" t="s">
        <v>2884</v>
      </c>
      <c r="B3064" s="153">
        <v>301.68553447508998</v>
      </c>
      <c r="C3064" s="153">
        <v>455.28750052073502</v>
      </c>
      <c r="D3064" s="153">
        <v>192.22300000000001</v>
      </c>
      <c r="E3064" s="153">
        <v>293.39100000000002</v>
      </c>
      <c r="F3064" s="153">
        <v>301.56299999999999</v>
      </c>
      <c r="G3064" s="153">
        <v>260.52499999999998</v>
      </c>
      <c r="H3064" s="153">
        <v>194.916</v>
      </c>
      <c r="I3064" s="153">
        <v>90.644999999999996</v>
      </c>
      <c r="J3064" s="153">
        <v>33.317</v>
      </c>
    </row>
    <row r="3065" spans="1:10" x14ac:dyDescent="0.25">
      <c r="A3065" s="152" t="s">
        <v>2885</v>
      </c>
      <c r="B3065" s="153">
        <v>293.10700088891099</v>
      </c>
      <c r="C3065" s="153">
        <v>437.071984036125</v>
      </c>
      <c r="D3065" s="153">
        <v>194.655</v>
      </c>
      <c r="E3065" s="153">
        <v>296.68900000000002</v>
      </c>
      <c r="F3065" s="153">
        <v>298.214</v>
      </c>
      <c r="G3065" s="153">
        <v>266.19099999999997</v>
      </c>
      <c r="H3065" s="153">
        <v>210.61699999999999</v>
      </c>
      <c r="I3065" s="153">
        <v>110.262</v>
      </c>
      <c r="J3065" s="153">
        <v>34.631999999999998</v>
      </c>
    </row>
    <row r="3066" spans="1:10" x14ac:dyDescent="0.25">
      <c r="A3066" s="152" t="s">
        <v>2886</v>
      </c>
      <c r="B3066" s="153">
        <v>298.82527785029902</v>
      </c>
      <c r="C3066" s="153">
        <v>434.01692335239602</v>
      </c>
      <c r="D3066" s="153">
        <v>191.84100000000001</v>
      </c>
      <c r="E3066" s="153">
        <v>299.78899999999999</v>
      </c>
      <c r="F3066" s="153">
        <v>299.92099999999999</v>
      </c>
      <c r="G3066" s="153">
        <v>270.31400000000002</v>
      </c>
      <c r="H3066" s="153">
        <v>220.33099999999999</v>
      </c>
      <c r="I3066" s="153">
        <v>128.64699999999999</v>
      </c>
      <c r="J3066" s="153">
        <v>37.557000000000002</v>
      </c>
    </row>
    <row r="3067" spans="1:10" x14ac:dyDescent="0.25">
      <c r="A3067" s="152" t="s">
        <v>2887</v>
      </c>
      <c r="B3067" s="153">
        <v>276.09621054821201</v>
      </c>
      <c r="C3067" s="153">
        <v>400.147033100334</v>
      </c>
      <c r="D3067" s="153">
        <v>188.43199999999999</v>
      </c>
      <c r="E3067" s="153">
        <v>303.327</v>
      </c>
      <c r="F3067" s="153">
        <v>309.58499999999998</v>
      </c>
      <c r="G3067" s="153">
        <v>276.25</v>
      </c>
      <c r="H3067" s="153">
        <v>226.15700000000001</v>
      </c>
      <c r="I3067" s="153">
        <v>138.78399999999999</v>
      </c>
      <c r="J3067" s="153">
        <v>40.365000000000002</v>
      </c>
    </row>
    <row r="3068" spans="1:10" x14ac:dyDescent="0.25">
      <c r="A3068" s="152" t="s">
        <v>2888</v>
      </c>
      <c r="B3068" s="153">
        <v>225.894565692577</v>
      </c>
      <c r="C3068" s="153">
        <v>334.611045069304</v>
      </c>
      <c r="D3068" s="153">
        <v>182.244</v>
      </c>
      <c r="E3068" s="153">
        <v>301.14999999999998</v>
      </c>
      <c r="F3068" s="153">
        <v>314.10700000000003</v>
      </c>
      <c r="G3068" s="153">
        <v>280.61900000000003</v>
      </c>
      <c r="H3068" s="153">
        <v>229.80600000000001</v>
      </c>
      <c r="I3068" s="153">
        <v>141.09200000000001</v>
      </c>
      <c r="J3068" s="153">
        <v>41.942</v>
      </c>
    </row>
    <row r="3069" spans="1:10" x14ac:dyDescent="0.25">
      <c r="A3069" s="152" t="s">
        <v>2889</v>
      </c>
      <c r="B3069" s="153">
        <v>186.361702006353</v>
      </c>
      <c r="C3069" s="153">
        <v>281.27849930667799</v>
      </c>
      <c r="D3069" s="153">
        <v>167.54400000000001</v>
      </c>
      <c r="E3069" s="153">
        <v>289.22500000000002</v>
      </c>
      <c r="F3069" s="153">
        <v>304.35300000000001</v>
      </c>
      <c r="G3069" s="153">
        <v>278.67599999999999</v>
      </c>
      <c r="H3069" s="153">
        <v>229.696</v>
      </c>
      <c r="I3069" s="153">
        <v>137.809</v>
      </c>
      <c r="J3069" s="153">
        <v>41.777000000000001</v>
      </c>
    </row>
    <row r="3070" spans="1:10" x14ac:dyDescent="0.25">
      <c r="A3070" s="152" t="s">
        <v>2890</v>
      </c>
      <c r="B3070" s="153">
        <v>150.063998951869</v>
      </c>
      <c r="C3070" s="153">
        <v>230.00649106599701</v>
      </c>
      <c r="D3070" s="153">
        <v>146.89699999999999</v>
      </c>
      <c r="E3070" s="153">
        <v>270.99099999999999</v>
      </c>
      <c r="F3070" s="153">
        <v>290.71100000000001</v>
      </c>
      <c r="G3070" s="153">
        <v>271.12900000000002</v>
      </c>
      <c r="H3070" s="153">
        <v>224.48</v>
      </c>
      <c r="I3070" s="153">
        <v>132.73599999999999</v>
      </c>
      <c r="J3070" s="153">
        <v>39.136000000000003</v>
      </c>
    </row>
    <row r="3071" spans="1:10" x14ac:dyDescent="0.25">
      <c r="A3071" s="152" t="s">
        <v>2891</v>
      </c>
      <c r="B3071" s="153">
        <v>137.94260051377401</v>
      </c>
      <c r="C3071" s="153">
        <v>216.075814980259</v>
      </c>
      <c r="D3071" s="153">
        <v>125.645</v>
      </c>
      <c r="E3071" s="153">
        <v>247.36799999999999</v>
      </c>
      <c r="F3071" s="153">
        <v>273.77300000000002</v>
      </c>
      <c r="G3071" s="153">
        <v>256.91399999999999</v>
      </c>
      <c r="H3071" s="153">
        <v>208.952</v>
      </c>
      <c r="I3071" s="153">
        <v>122.357</v>
      </c>
      <c r="J3071" s="153">
        <v>34.530999999999999</v>
      </c>
    </row>
    <row r="3072" spans="1:10" x14ac:dyDescent="0.25">
      <c r="A3072" s="152" t="s">
        <v>2892</v>
      </c>
      <c r="B3072" s="153">
        <v>139.76513761321499</v>
      </c>
      <c r="C3072" s="153">
        <v>222.99594199467299</v>
      </c>
      <c r="D3072" s="153">
        <v>111.92</v>
      </c>
      <c r="E3072" s="153">
        <v>227.08699999999999</v>
      </c>
      <c r="F3072" s="153">
        <v>257.548</v>
      </c>
      <c r="G3072" s="153">
        <v>241.012</v>
      </c>
      <c r="H3072" s="153">
        <v>185.86699999999999</v>
      </c>
      <c r="I3072" s="153">
        <v>104.224</v>
      </c>
      <c r="J3072" s="153">
        <v>27.942</v>
      </c>
    </row>
    <row r="3073" spans="1:10" x14ac:dyDescent="0.25">
      <c r="A3073" s="152" t="s">
        <v>2893</v>
      </c>
      <c r="B3073" s="153">
        <v>114.07298547162</v>
      </c>
      <c r="C3073" s="153">
        <v>220.27373441628299</v>
      </c>
      <c r="D3073" s="153">
        <v>104.542</v>
      </c>
      <c r="E3073" s="153">
        <v>215.745</v>
      </c>
      <c r="F3073" s="153">
        <v>247.54</v>
      </c>
      <c r="G3073" s="153">
        <v>230.066</v>
      </c>
      <c r="H3073" s="153">
        <v>169.17599999999999</v>
      </c>
      <c r="I3073" s="153">
        <v>86.896000000000001</v>
      </c>
      <c r="J3073" s="153">
        <v>22.015000000000001</v>
      </c>
    </row>
    <row r="3074" spans="1:10" x14ac:dyDescent="0.25">
      <c r="A3074" s="152" t="s">
        <v>2894</v>
      </c>
      <c r="B3074" s="153">
        <v>82.142194008162605</v>
      </c>
      <c r="C3074" s="153">
        <v>203.00130077632099</v>
      </c>
      <c r="D3074" s="153">
        <v>95.709000000000003</v>
      </c>
      <c r="E3074" s="153">
        <v>208.77099999999999</v>
      </c>
      <c r="F3074" s="153">
        <v>240.72800000000001</v>
      </c>
      <c r="G3074" s="153">
        <v>223.798</v>
      </c>
      <c r="H3074" s="153">
        <v>163.41399999999999</v>
      </c>
      <c r="I3074" s="153">
        <v>78.355000000000004</v>
      </c>
      <c r="J3074" s="153">
        <v>19.125</v>
      </c>
    </row>
    <row r="3075" spans="1:10" x14ac:dyDescent="0.25">
      <c r="A3075" s="152" t="s">
        <v>2895</v>
      </c>
      <c r="B3075" s="153">
        <v>53.642638362701099</v>
      </c>
      <c r="C3075" s="153">
        <v>168.16600622151799</v>
      </c>
      <c r="D3075" s="153">
        <v>87.018000000000001</v>
      </c>
      <c r="E3075" s="153">
        <v>209.374</v>
      </c>
      <c r="F3075" s="153">
        <v>244.24600000000001</v>
      </c>
      <c r="G3075" s="153">
        <v>224.71100000000001</v>
      </c>
      <c r="H3075" s="153">
        <v>171.54900000000001</v>
      </c>
      <c r="I3075" s="153">
        <v>81.058999999999997</v>
      </c>
      <c r="J3075" s="153">
        <v>18.343</v>
      </c>
    </row>
    <row r="3076" spans="1:10" x14ac:dyDescent="0.25">
      <c r="A3076" s="152" t="s">
        <v>2896</v>
      </c>
      <c r="B3076" s="153">
        <v>40.630055859743102</v>
      </c>
      <c r="C3076" s="153">
        <v>146.65257175176501</v>
      </c>
      <c r="D3076" s="153">
        <v>70.116</v>
      </c>
      <c r="E3076" s="153">
        <v>195.70099999999999</v>
      </c>
      <c r="F3076" s="153">
        <v>232.65199999999999</v>
      </c>
      <c r="G3076" s="153">
        <v>212.25</v>
      </c>
      <c r="H3076" s="153">
        <v>167.30600000000001</v>
      </c>
      <c r="I3076" s="153">
        <v>72.790000000000006</v>
      </c>
      <c r="J3076" s="153">
        <v>14.705</v>
      </c>
    </row>
    <row r="3077" spans="1:10" x14ac:dyDescent="0.25">
      <c r="A3077" s="152" t="s">
        <v>2897</v>
      </c>
      <c r="B3077" s="153">
        <v>30.868036024872399</v>
      </c>
      <c r="C3077" s="153">
        <v>128.44873816438499</v>
      </c>
      <c r="D3077" s="153">
        <v>61.006</v>
      </c>
      <c r="E3077" s="153">
        <v>182.65899999999999</v>
      </c>
      <c r="F3077" s="153">
        <v>219.554</v>
      </c>
      <c r="G3077" s="153">
        <v>199.75399999999999</v>
      </c>
      <c r="H3077" s="153">
        <v>159.36799999999999</v>
      </c>
      <c r="I3077" s="153">
        <v>66.605999999999995</v>
      </c>
      <c r="J3077" s="153">
        <v>12.712999999999999</v>
      </c>
    </row>
    <row r="3078" spans="1:10" x14ac:dyDescent="0.25">
      <c r="A3078" s="152" t="s">
        <v>2898</v>
      </c>
      <c r="B3078" s="153">
        <v>23.314245770538001</v>
      </c>
      <c r="C3078" s="153">
        <v>112.188792236384</v>
      </c>
      <c r="D3078" s="153">
        <v>53.28</v>
      </c>
      <c r="E3078" s="153">
        <v>170.64500000000001</v>
      </c>
      <c r="F3078" s="153">
        <v>207.602</v>
      </c>
      <c r="G3078" s="153">
        <v>188.554</v>
      </c>
      <c r="H3078" s="153">
        <v>151.874</v>
      </c>
      <c r="I3078" s="153">
        <v>61.02</v>
      </c>
      <c r="J3078" s="153">
        <v>11.005000000000001</v>
      </c>
    </row>
    <row r="3079" spans="1:10" x14ac:dyDescent="0.25">
      <c r="A3079" s="152" t="s">
        <v>2899</v>
      </c>
      <c r="B3079" s="153">
        <v>18.727838319594898</v>
      </c>
      <c r="C3079" s="153">
        <v>98.773203097294399</v>
      </c>
      <c r="D3079" s="153">
        <v>46.787999999999997</v>
      </c>
      <c r="E3079" s="153">
        <v>159.81800000000001</v>
      </c>
      <c r="F3079" s="153">
        <v>197.02500000000001</v>
      </c>
      <c r="G3079" s="153">
        <v>178.779</v>
      </c>
      <c r="H3079" s="153">
        <v>145.011</v>
      </c>
      <c r="I3079" s="153">
        <v>56.042999999999999</v>
      </c>
      <c r="J3079" s="153">
        <v>9.5559999999999992</v>
      </c>
    </row>
    <row r="3080" spans="1:10" x14ac:dyDescent="0.25">
      <c r="A3080" s="152" t="s">
        <v>2900</v>
      </c>
      <c r="B3080" s="153">
        <v>15.3579726606941</v>
      </c>
      <c r="C3080" s="153">
        <v>90.040076923665495</v>
      </c>
      <c r="D3080" s="153">
        <v>41.314999999999998</v>
      </c>
      <c r="E3080" s="153">
        <v>150.048</v>
      </c>
      <c r="F3080" s="153">
        <v>187.63800000000001</v>
      </c>
      <c r="G3080" s="153">
        <v>170.279</v>
      </c>
      <c r="H3080" s="153">
        <v>138.72399999999999</v>
      </c>
      <c r="I3080" s="153">
        <v>51.598999999999997</v>
      </c>
      <c r="J3080" s="153">
        <v>8.3170000000000002</v>
      </c>
    </row>
    <row r="3081" spans="1:10" x14ac:dyDescent="0.25">
      <c r="A3081" s="152" t="s">
        <v>2901</v>
      </c>
      <c r="B3081" s="153">
        <v>12.5406054641439</v>
      </c>
      <c r="C3081" s="153">
        <v>82.020159887741698</v>
      </c>
      <c r="D3081" s="153">
        <v>36.639000000000003</v>
      </c>
      <c r="E3081" s="153">
        <v>141.054</v>
      </c>
      <c r="F3081" s="153">
        <v>179.12200000000001</v>
      </c>
      <c r="G3081" s="153">
        <v>162.715</v>
      </c>
      <c r="H3081" s="153">
        <v>132.815</v>
      </c>
      <c r="I3081" s="153">
        <v>47.579000000000001</v>
      </c>
      <c r="J3081" s="153">
        <v>7.2560000000000002</v>
      </c>
    </row>
    <row r="3082" spans="1:10" x14ac:dyDescent="0.25">
      <c r="A3082" s="152" t="s">
        <v>2902</v>
      </c>
      <c r="B3082" s="153">
        <v>10.3896144088302</v>
      </c>
      <c r="C3082" s="153">
        <v>75.117959636652699</v>
      </c>
      <c r="D3082" s="153">
        <v>32.715000000000003</v>
      </c>
      <c r="E3082" s="153">
        <v>133.10400000000001</v>
      </c>
      <c r="F3082" s="153">
        <v>171.86099999999999</v>
      </c>
      <c r="G3082" s="153">
        <v>156.38999999999999</v>
      </c>
      <c r="H3082" s="153">
        <v>127.58</v>
      </c>
      <c r="I3082" s="153">
        <v>44.039000000000001</v>
      </c>
      <c r="J3082" s="153">
        <v>6.351</v>
      </c>
    </row>
    <row r="3083" spans="1:10" x14ac:dyDescent="0.25">
      <c r="A3083" s="152" t="s">
        <v>2903</v>
      </c>
      <c r="B3083" s="153">
        <v>135.569605241109</v>
      </c>
      <c r="C3083" s="153">
        <v>224.08043310874999</v>
      </c>
      <c r="D3083" s="153">
        <v>44.462000000000003</v>
      </c>
      <c r="E3083" s="153">
        <v>202.209</v>
      </c>
      <c r="F3083" s="153">
        <v>181.23500000000001</v>
      </c>
      <c r="G3083" s="153">
        <v>118.476</v>
      </c>
      <c r="H3083" s="153">
        <v>62.055999999999997</v>
      </c>
      <c r="I3083" s="153">
        <v>28.369</v>
      </c>
      <c r="J3083" s="153">
        <v>7.1929999999999996</v>
      </c>
    </row>
    <row r="3084" spans="1:10" x14ac:dyDescent="0.25">
      <c r="A3084" s="152" t="s">
        <v>2904</v>
      </c>
      <c r="B3084" s="153">
        <v>117.221442483345</v>
      </c>
      <c r="C3084" s="153">
        <v>191.967704950947</v>
      </c>
      <c r="D3084" s="153">
        <v>63.103000000000002</v>
      </c>
      <c r="E3084" s="153">
        <v>182.05</v>
      </c>
      <c r="F3084" s="153">
        <v>137.96</v>
      </c>
      <c r="G3084" s="153">
        <v>70.215999999999994</v>
      </c>
      <c r="H3084" s="153">
        <v>34.061999999999998</v>
      </c>
      <c r="I3084" s="153">
        <v>21.664000000000001</v>
      </c>
      <c r="J3084" s="153">
        <v>4.9450000000000003</v>
      </c>
    </row>
    <row r="3085" spans="1:10" x14ac:dyDescent="0.25">
      <c r="A3085" s="152" t="s">
        <v>2905</v>
      </c>
      <c r="B3085" s="153">
        <v>98.596898500848695</v>
      </c>
      <c r="C3085" s="153">
        <v>163.62551695444401</v>
      </c>
      <c r="D3085" s="153">
        <v>66.313999999999993</v>
      </c>
      <c r="E3085" s="153">
        <v>181.68700000000001</v>
      </c>
      <c r="F3085" s="153">
        <v>134.00700000000001</v>
      </c>
      <c r="G3085" s="153">
        <v>67.88</v>
      </c>
      <c r="H3085" s="153">
        <v>29.045000000000002</v>
      </c>
      <c r="I3085" s="153">
        <v>16.782</v>
      </c>
      <c r="J3085" s="153">
        <v>6.2850000000000001</v>
      </c>
    </row>
    <row r="3086" spans="1:10" x14ac:dyDescent="0.25">
      <c r="A3086" s="152" t="s">
        <v>2906</v>
      </c>
      <c r="B3086" s="153">
        <v>76.132998509990102</v>
      </c>
      <c r="C3086" s="153">
        <v>133.18548274021501</v>
      </c>
      <c r="D3086" s="153">
        <v>68.593999999999994</v>
      </c>
      <c r="E3086" s="153">
        <v>176.846</v>
      </c>
      <c r="F3086" s="153">
        <v>129.88300000000001</v>
      </c>
      <c r="G3086" s="153">
        <v>69.173000000000002</v>
      </c>
      <c r="H3086" s="153">
        <v>30.524999999999999</v>
      </c>
      <c r="I3086" s="153">
        <v>9.39</v>
      </c>
      <c r="J3086" s="153">
        <v>1.589</v>
      </c>
    </row>
    <row r="3087" spans="1:10" x14ac:dyDescent="0.25">
      <c r="A3087" s="152" t="s">
        <v>2907</v>
      </c>
      <c r="B3087" s="153">
        <v>56.8464571882295</v>
      </c>
      <c r="C3087" s="153">
        <v>123.80144185105399</v>
      </c>
      <c r="D3087" s="153">
        <v>65.036000000000001</v>
      </c>
      <c r="E3087" s="153">
        <v>171.953</v>
      </c>
      <c r="F3087" s="153">
        <v>127.911</v>
      </c>
      <c r="G3087" s="153">
        <v>66.697000000000003</v>
      </c>
      <c r="H3087" s="153">
        <v>29.835000000000001</v>
      </c>
      <c r="I3087" s="153">
        <v>9.2940000000000005</v>
      </c>
      <c r="J3087" s="153">
        <v>1.274</v>
      </c>
    </row>
    <row r="3088" spans="1:10" x14ac:dyDescent="0.25">
      <c r="A3088" s="152" t="s">
        <v>2908</v>
      </c>
      <c r="B3088" s="153">
        <v>45.047716829165999</v>
      </c>
      <c r="C3088" s="153">
        <v>116.297602595076</v>
      </c>
      <c r="D3088" s="153">
        <v>60.758000000000003</v>
      </c>
      <c r="E3088" s="153">
        <v>172.13900000000001</v>
      </c>
      <c r="F3088" s="153">
        <v>127.503</v>
      </c>
      <c r="G3088" s="153">
        <v>71.399000000000001</v>
      </c>
      <c r="H3088" s="153">
        <v>31.19</v>
      </c>
      <c r="I3088" s="153">
        <v>9.5980000000000008</v>
      </c>
      <c r="J3088" s="153">
        <v>1.413</v>
      </c>
    </row>
    <row r="3089" spans="1:10" x14ac:dyDescent="0.25">
      <c r="A3089" s="152" t="s">
        <v>2909</v>
      </c>
      <c r="B3089" s="153">
        <v>39.132551278557401</v>
      </c>
      <c r="C3089" s="153">
        <v>112.80547151325599</v>
      </c>
      <c r="D3089" s="153">
        <v>53.174999999999997</v>
      </c>
      <c r="E3089" s="153">
        <v>173.20400000000001</v>
      </c>
      <c r="F3089" s="153">
        <v>132.91800000000001</v>
      </c>
      <c r="G3089" s="153">
        <v>65.105000000000004</v>
      </c>
      <c r="H3089" s="153">
        <v>30.411000000000001</v>
      </c>
      <c r="I3089" s="153">
        <v>8.1199999999999992</v>
      </c>
      <c r="J3089" s="153">
        <v>1.0669999999999999</v>
      </c>
    </row>
    <row r="3090" spans="1:10" x14ac:dyDescent="0.25">
      <c r="A3090" s="152" t="s">
        <v>2910</v>
      </c>
      <c r="B3090" s="153">
        <v>25.946484168094798</v>
      </c>
      <c r="C3090" s="153">
        <v>104.588520682159</v>
      </c>
      <c r="D3090" s="153">
        <v>46.222999999999999</v>
      </c>
      <c r="E3090" s="153">
        <v>163.31200000000001</v>
      </c>
      <c r="F3090" s="153">
        <v>138.33199999999999</v>
      </c>
      <c r="G3090" s="153">
        <v>64.838999999999999</v>
      </c>
      <c r="H3090" s="153">
        <v>25.079000000000001</v>
      </c>
      <c r="I3090" s="153">
        <v>7.35</v>
      </c>
      <c r="J3090" s="153">
        <v>0.86499999999999999</v>
      </c>
    </row>
    <row r="3091" spans="1:10" x14ac:dyDescent="0.25">
      <c r="A3091" s="152" t="s">
        <v>2911</v>
      </c>
      <c r="B3091" s="153">
        <v>20.2499709332299</v>
      </c>
      <c r="C3091" s="153">
        <v>104.69592155884</v>
      </c>
      <c r="D3091" s="153">
        <v>36.033000000000001</v>
      </c>
      <c r="E3091" s="153">
        <v>137.251</v>
      </c>
      <c r="F3091" s="153">
        <v>124.53</v>
      </c>
      <c r="G3091" s="153">
        <v>62.795000000000002</v>
      </c>
      <c r="H3091" s="153">
        <v>24.762</v>
      </c>
      <c r="I3091" s="153">
        <v>5.9349999999999996</v>
      </c>
      <c r="J3091" s="153">
        <v>0.69399999999999995</v>
      </c>
    </row>
    <row r="3092" spans="1:10" x14ac:dyDescent="0.25">
      <c r="A3092" s="152" t="s">
        <v>2912</v>
      </c>
      <c r="B3092" s="153">
        <v>18.798089590608601</v>
      </c>
      <c r="C3092" s="153">
        <v>103.119866236536</v>
      </c>
      <c r="D3092" s="153">
        <v>30.771000000000001</v>
      </c>
      <c r="E3092" s="153">
        <v>128.18799999999999</v>
      </c>
      <c r="F3092" s="153">
        <v>124.77200000000001</v>
      </c>
      <c r="G3092" s="153">
        <v>67.144000000000005</v>
      </c>
      <c r="H3092" s="153">
        <v>26.896000000000001</v>
      </c>
      <c r="I3092" s="153">
        <v>5.2949999999999999</v>
      </c>
      <c r="J3092" s="153">
        <v>0.61399999999999999</v>
      </c>
    </row>
    <row r="3093" spans="1:10" x14ac:dyDescent="0.25">
      <c r="A3093" s="152" t="s">
        <v>2913</v>
      </c>
      <c r="B3093" s="153">
        <v>16.766347300243002</v>
      </c>
      <c r="C3093" s="153">
        <v>99.527998379769798</v>
      </c>
      <c r="D3093" s="153">
        <v>25.591999999999999</v>
      </c>
      <c r="E3093" s="153">
        <v>105.818</v>
      </c>
      <c r="F3093" s="153">
        <v>113.916</v>
      </c>
      <c r="G3093" s="153">
        <v>65.123999999999995</v>
      </c>
      <c r="H3093" s="153">
        <v>25.524000000000001</v>
      </c>
      <c r="I3093" s="153">
        <v>5.0570000000000004</v>
      </c>
      <c r="J3093" s="153">
        <v>0.64900000000000002</v>
      </c>
    </row>
    <row r="3094" spans="1:10" x14ac:dyDescent="0.25">
      <c r="A3094" s="152" t="s">
        <v>2914</v>
      </c>
      <c r="B3094" s="153">
        <v>14.7122303490537</v>
      </c>
      <c r="C3094" s="153">
        <v>91.269070384707106</v>
      </c>
      <c r="D3094" s="153">
        <v>21.902999999999999</v>
      </c>
      <c r="E3094" s="153">
        <v>82.174000000000007</v>
      </c>
      <c r="F3094" s="153">
        <v>101.09099999999999</v>
      </c>
      <c r="G3094" s="153">
        <v>71.031999999999996</v>
      </c>
      <c r="H3094" s="153">
        <v>28.792999999999999</v>
      </c>
      <c r="I3094" s="153">
        <v>5.5</v>
      </c>
      <c r="J3094" s="153">
        <v>0.54700000000000004</v>
      </c>
    </row>
    <row r="3095" spans="1:10" x14ac:dyDescent="0.25">
      <c r="A3095" s="152" t="s">
        <v>2915</v>
      </c>
      <c r="B3095" s="153">
        <v>11.602770842160099</v>
      </c>
      <c r="C3095" s="153">
        <v>80.762703276528995</v>
      </c>
      <c r="D3095" s="153">
        <v>20.611000000000001</v>
      </c>
      <c r="E3095" s="153">
        <v>68.361000000000004</v>
      </c>
      <c r="F3095" s="153">
        <v>98.980999999999995</v>
      </c>
      <c r="G3095" s="153">
        <v>83.200999999999993</v>
      </c>
      <c r="H3095" s="153">
        <v>34.529000000000003</v>
      </c>
      <c r="I3095" s="153">
        <v>6.431</v>
      </c>
      <c r="J3095" s="153">
        <v>0.50600000000000001</v>
      </c>
    </row>
    <row r="3096" spans="1:10" x14ac:dyDescent="0.25">
      <c r="A3096" s="152" t="s">
        <v>2916</v>
      </c>
      <c r="B3096" s="153">
        <v>9.9649462514916909</v>
      </c>
      <c r="C3096" s="153">
        <v>75.953880434767697</v>
      </c>
      <c r="D3096" s="153">
        <v>17.417000000000002</v>
      </c>
      <c r="E3096" s="153">
        <v>48.067999999999998</v>
      </c>
      <c r="F3096" s="153">
        <v>93.040999999999997</v>
      </c>
      <c r="G3096" s="153">
        <v>105.13200000000001</v>
      </c>
      <c r="H3096" s="153">
        <v>46.542999999999999</v>
      </c>
      <c r="I3096" s="153">
        <v>8.3149999999999995</v>
      </c>
      <c r="J3096" s="153">
        <v>0.42399999999999999</v>
      </c>
    </row>
    <row r="3097" spans="1:10" x14ac:dyDescent="0.25">
      <c r="A3097" s="152" t="s">
        <v>2917</v>
      </c>
      <c r="B3097" s="153">
        <v>8.8813822526450092</v>
      </c>
      <c r="C3097" s="153">
        <v>71.193753680975703</v>
      </c>
      <c r="D3097" s="153">
        <v>15.893000000000001</v>
      </c>
      <c r="E3097" s="153">
        <v>41.923999999999999</v>
      </c>
      <c r="F3097" s="153">
        <v>91.619</v>
      </c>
      <c r="G3097" s="153">
        <v>113.899</v>
      </c>
      <c r="H3097" s="153">
        <v>51.866999999999997</v>
      </c>
      <c r="I3097" s="153">
        <v>9.1389999999999993</v>
      </c>
      <c r="J3097" s="153">
        <v>0.39900000000000002</v>
      </c>
    </row>
    <row r="3098" spans="1:10" x14ac:dyDescent="0.25">
      <c r="A3098" s="152" t="s">
        <v>2918</v>
      </c>
      <c r="B3098" s="153">
        <v>7.9034732300786699</v>
      </c>
      <c r="C3098" s="153">
        <v>66.631833587875207</v>
      </c>
      <c r="D3098" s="153">
        <v>14.414999999999999</v>
      </c>
      <c r="E3098" s="153">
        <v>38.375999999999998</v>
      </c>
      <c r="F3098" s="153">
        <v>91.117999999999995</v>
      </c>
      <c r="G3098" s="153">
        <v>119.928</v>
      </c>
      <c r="H3098" s="153">
        <v>55.74</v>
      </c>
      <c r="I3098" s="153">
        <v>9.8170000000000002</v>
      </c>
      <c r="J3098" s="153">
        <v>0.38600000000000001</v>
      </c>
    </row>
    <row r="3099" spans="1:10" x14ac:dyDescent="0.25">
      <c r="A3099" s="152" t="s">
        <v>2919</v>
      </c>
      <c r="B3099" s="153">
        <v>7.4532681331233004</v>
      </c>
      <c r="C3099" s="153">
        <v>62.822164352477103</v>
      </c>
      <c r="D3099" s="153">
        <v>13.015000000000001</v>
      </c>
      <c r="E3099" s="153">
        <v>35.96</v>
      </c>
      <c r="F3099" s="153">
        <v>91.65</v>
      </c>
      <c r="G3099" s="153">
        <v>124.373</v>
      </c>
      <c r="H3099" s="153">
        <v>58.779000000000003</v>
      </c>
      <c r="I3099" s="153">
        <v>10.324999999999999</v>
      </c>
      <c r="J3099" s="153">
        <v>0.378</v>
      </c>
    </row>
    <row r="3100" spans="1:10" x14ac:dyDescent="0.25">
      <c r="A3100" s="152" t="s">
        <v>2920</v>
      </c>
      <c r="B3100" s="153">
        <v>7.06332755370165</v>
      </c>
      <c r="C3100" s="153">
        <v>58.977785890384702</v>
      </c>
      <c r="D3100" s="153">
        <v>11.71</v>
      </c>
      <c r="E3100" s="153">
        <v>34.924999999999997</v>
      </c>
      <c r="F3100" s="153">
        <v>93.334000000000003</v>
      </c>
      <c r="G3100" s="153">
        <v>127.08499999999999</v>
      </c>
      <c r="H3100" s="153">
        <v>60.637</v>
      </c>
      <c r="I3100" s="153">
        <v>10.653</v>
      </c>
      <c r="J3100" s="153">
        <v>0.376</v>
      </c>
    </row>
    <row r="3101" spans="1:10" x14ac:dyDescent="0.25">
      <c r="A3101" s="152" t="s">
        <v>2921</v>
      </c>
      <c r="B3101" s="153">
        <v>6.7150099504199598</v>
      </c>
      <c r="C3101" s="153">
        <v>55.175323950779998</v>
      </c>
      <c r="D3101" s="153">
        <v>10.496</v>
      </c>
      <c r="E3101" s="153">
        <v>35.148000000000003</v>
      </c>
      <c r="F3101" s="153">
        <v>96.070999999999998</v>
      </c>
      <c r="G3101" s="153">
        <v>128.29599999999999</v>
      </c>
      <c r="H3101" s="153">
        <v>61.276000000000003</v>
      </c>
      <c r="I3101" s="153">
        <v>10.769</v>
      </c>
      <c r="J3101" s="153">
        <v>0.38400000000000001</v>
      </c>
    </row>
    <row r="3102" spans="1:10" x14ac:dyDescent="0.25">
      <c r="A3102" s="152" t="s">
        <v>2922</v>
      </c>
      <c r="B3102" s="153">
        <v>6.4739899174915996</v>
      </c>
      <c r="C3102" s="153">
        <v>51.7806115575817</v>
      </c>
      <c r="D3102" s="153">
        <v>10.558999999999999</v>
      </c>
      <c r="E3102" s="153">
        <v>35.503</v>
      </c>
      <c r="F3102" s="153">
        <v>97.048000000000002</v>
      </c>
      <c r="G3102" s="153">
        <v>129.59</v>
      </c>
      <c r="H3102" s="153">
        <v>61.895000000000003</v>
      </c>
      <c r="I3102" s="153">
        <v>10.878</v>
      </c>
      <c r="J3102" s="153">
        <v>0.38700000000000001</v>
      </c>
    </row>
    <row r="3103" spans="1:10" x14ac:dyDescent="0.25">
      <c r="A3103" s="152" t="s">
        <v>2923</v>
      </c>
      <c r="B3103" s="153">
        <v>111.014471095649</v>
      </c>
      <c r="C3103" s="153">
        <v>257.19331146699801</v>
      </c>
      <c r="D3103" s="153">
        <v>135.75899999999999</v>
      </c>
      <c r="E3103" s="153">
        <v>260.947</v>
      </c>
      <c r="F3103" s="153">
        <v>245.25800000000001</v>
      </c>
      <c r="G3103" s="153">
        <v>181.72800000000001</v>
      </c>
      <c r="H3103" s="153">
        <v>121.059</v>
      </c>
      <c r="I3103" s="153">
        <v>45.918999999999997</v>
      </c>
      <c r="J3103" s="153">
        <v>9.33</v>
      </c>
    </row>
    <row r="3104" spans="1:10" x14ac:dyDescent="0.25">
      <c r="A3104" s="152" t="s">
        <v>2924</v>
      </c>
      <c r="B3104" s="153">
        <v>101.12930106050401</v>
      </c>
      <c r="C3104" s="153">
        <v>241.008814696831</v>
      </c>
      <c r="D3104" s="153">
        <v>135.75899999999999</v>
      </c>
      <c r="E3104" s="153">
        <v>260.947</v>
      </c>
      <c r="F3104" s="153">
        <v>245.25800000000001</v>
      </c>
      <c r="G3104" s="153">
        <v>181.72800000000001</v>
      </c>
      <c r="H3104" s="153">
        <v>121.059</v>
      </c>
      <c r="I3104" s="153">
        <v>45.918999999999997</v>
      </c>
      <c r="J3104" s="153">
        <v>9.33</v>
      </c>
    </row>
    <row r="3105" spans="1:10" x14ac:dyDescent="0.25">
      <c r="A3105" s="152" t="s">
        <v>2925</v>
      </c>
      <c r="B3105" s="153">
        <v>91.611099964325405</v>
      </c>
      <c r="C3105" s="153">
        <v>183.644682517207</v>
      </c>
      <c r="D3105" s="153">
        <v>151.77799999999999</v>
      </c>
      <c r="E3105" s="153">
        <v>291.73899999999998</v>
      </c>
      <c r="F3105" s="153">
        <v>274.19799999999998</v>
      </c>
      <c r="G3105" s="153">
        <v>203.172</v>
      </c>
      <c r="H3105" s="153">
        <v>135.34399999999999</v>
      </c>
      <c r="I3105" s="153">
        <v>51.338000000000001</v>
      </c>
      <c r="J3105" s="153">
        <v>10.430999999999999</v>
      </c>
    </row>
    <row r="3106" spans="1:10" x14ac:dyDescent="0.25">
      <c r="A3106" s="152" t="s">
        <v>2926</v>
      </c>
      <c r="B3106" s="153">
        <v>80.296712532440495</v>
      </c>
      <c r="C3106" s="153">
        <v>166.33107993678101</v>
      </c>
      <c r="D3106" s="153">
        <v>160.738</v>
      </c>
      <c r="E3106" s="153">
        <v>308.96199999999999</v>
      </c>
      <c r="F3106" s="153">
        <v>290.38499999999999</v>
      </c>
      <c r="G3106" s="153">
        <v>215.166</v>
      </c>
      <c r="H3106" s="153">
        <v>143.334</v>
      </c>
      <c r="I3106" s="153">
        <v>54.368000000000002</v>
      </c>
      <c r="J3106" s="153">
        <v>11.047000000000001</v>
      </c>
    </row>
    <row r="3107" spans="1:10" x14ac:dyDescent="0.25">
      <c r="A3107" s="152" t="s">
        <v>2927</v>
      </c>
      <c r="B3107" s="153">
        <v>54.180723720400799</v>
      </c>
      <c r="C3107" s="153">
        <v>150.64425848909099</v>
      </c>
      <c r="D3107" s="153">
        <v>146.12799999999999</v>
      </c>
      <c r="E3107" s="153">
        <v>280.87799999999999</v>
      </c>
      <c r="F3107" s="153">
        <v>263.99099999999999</v>
      </c>
      <c r="G3107" s="153">
        <v>195.608</v>
      </c>
      <c r="H3107" s="153">
        <v>130.30600000000001</v>
      </c>
      <c r="I3107" s="153">
        <v>49.426000000000002</v>
      </c>
      <c r="J3107" s="153">
        <v>10.042999999999999</v>
      </c>
    </row>
    <row r="3108" spans="1:10" x14ac:dyDescent="0.25">
      <c r="A3108" s="152" t="s">
        <v>2928</v>
      </c>
      <c r="B3108" s="153">
        <v>35.531949499523002</v>
      </c>
      <c r="C3108" s="153">
        <v>136.247703019716</v>
      </c>
      <c r="D3108" s="153">
        <v>115.92700000000001</v>
      </c>
      <c r="E3108" s="153">
        <v>222.828</v>
      </c>
      <c r="F3108" s="153">
        <v>209.43100000000001</v>
      </c>
      <c r="G3108" s="153">
        <v>155.18100000000001</v>
      </c>
      <c r="H3108" s="153">
        <v>103.374</v>
      </c>
      <c r="I3108" s="153">
        <v>39.212000000000003</v>
      </c>
      <c r="J3108" s="153">
        <v>7.9669999999999996</v>
      </c>
    </row>
    <row r="3109" spans="1:10" x14ac:dyDescent="0.25">
      <c r="A3109" s="152" t="s">
        <v>2929</v>
      </c>
      <c r="B3109" s="153">
        <v>23.668467400711702</v>
      </c>
      <c r="C3109" s="153">
        <v>125.415595543618</v>
      </c>
      <c r="D3109" s="153">
        <v>84.27</v>
      </c>
      <c r="E3109" s="153">
        <v>178.887</v>
      </c>
      <c r="F3109" s="153">
        <v>172.286</v>
      </c>
      <c r="G3109" s="153">
        <v>151.37299999999999</v>
      </c>
      <c r="H3109" s="153">
        <v>81.183000000000007</v>
      </c>
      <c r="I3109" s="153">
        <v>28.292999999999999</v>
      </c>
      <c r="J3109" s="153">
        <v>5.2480000000000002</v>
      </c>
    </row>
    <row r="3110" spans="1:10" x14ac:dyDescent="0.25">
      <c r="A3110" s="152" t="s">
        <v>2930</v>
      </c>
      <c r="B3110" s="153">
        <v>16.434688761594199</v>
      </c>
      <c r="C3110" s="153">
        <v>119.025748442459</v>
      </c>
      <c r="D3110" s="153">
        <v>67.578000000000003</v>
      </c>
      <c r="E3110" s="153">
        <v>157.166</v>
      </c>
      <c r="F3110" s="153">
        <v>158.875</v>
      </c>
      <c r="G3110" s="153">
        <v>115.515</v>
      </c>
      <c r="H3110" s="153">
        <v>66.45</v>
      </c>
      <c r="I3110" s="153">
        <v>18.594999999999999</v>
      </c>
      <c r="J3110" s="153">
        <v>3.3610000000000002</v>
      </c>
    </row>
    <row r="3111" spans="1:10" x14ac:dyDescent="0.25">
      <c r="A3111" s="152" t="s">
        <v>2931</v>
      </c>
      <c r="B3111" s="153">
        <v>15.4583192170474</v>
      </c>
      <c r="C3111" s="153">
        <v>113.681094984259</v>
      </c>
      <c r="D3111" s="153">
        <v>68.096999999999994</v>
      </c>
      <c r="E3111" s="153">
        <v>147.80600000000001</v>
      </c>
      <c r="F3111" s="153">
        <v>131.14599999999999</v>
      </c>
      <c r="G3111" s="153">
        <v>92.364000000000004</v>
      </c>
      <c r="H3111" s="153">
        <v>60.417999999999999</v>
      </c>
      <c r="I3111" s="153">
        <v>13.006</v>
      </c>
      <c r="J3111" s="153">
        <v>1.843</v>
      </c>
    </row>
    <row r="3112" spans="1:10" x14ac:dyDescent="0.25">
      <c r="A3112" s="152" t="s">
        <v>2932</v>
      </c>
      <c r="B3112" s="153">
        <v>14.4020126044559</v>
      </c>
      <c r="C3112" s="153">
        <v>108.68094503328</v>
      </c>
      <c r="D3112" s="153">
        <v>57.908999999999999</v>
      </c>
      <c r="E3112" s="153">
        <v>127.596</v>
      </c>
      <c r="F3112" s="153">
        <v>110.62</v>
      </c>
      <c r="G3112" s="153">
        <v>84.263000000000005</v>
      </c>
      <c r="H3112" s="153">
        <v>43.529000000000003</v>
      </c>
      <c r="I3112" s="153">
        <v>10.185</v>
      </c>
      <c r="J3112" s="153">
        <v>1.498</v>
      </c>
    </row>
    <row r="3113" spans="1:10" x14ac:dyDescent="0.25">
      <c r="A3113" s="152" t="s">
        <v>2933</v>
      </c>
      <c r="B3113" s="153">
        <v>13.398418065934599</v>
      </c>
      <c r="C3113" s="153">
        <v>104.00143032728</v>
      </c>
      <c r="D3113" s="153">
        <v>57.9</v>
      </c>
      <c r="E3113" s="153">
        <v>119.218</v>
      </c>
      <c r="F3113" s="153">
        <v>117.506</v>
      </c>
      <c r="G3113" s="153">
        <v>86.697999999999993</v>
      </c>
      <c r="H3113" s="153">
        <v>46.442</v>
      </c>
      <c r="I3113" s="153">
        <v>10.819000000000001</v>
      </c>
      <c r="J3113" s="153">
        <v>1.417</v>
      </c>
    </row>
    <row r="3114" spans="1:10" x14ac:dyDescent="0.25">
      <c r="A3114" s="152" t="s">
        <v>2934</v>
      </c>
      <c r="B3114" s="153">
        <v>12.715818651383501</v>
      </c>
      <c r="C3114" s="153">
        <v>99.633392556613302</v>
      </c>
      <c r="D3114" s="153">
        <v>59.911000000000001</v>
      </c>
      <c r="E3114" s="153">
        <v>114.532</v>
      </c>
      <c r="F3114" s="153">
        <v>128.875</v>
      </c>
      <c r="G3114" s="153">
        <v>92.290999999999997</v>
      </c>
      <c r="H3114" s="153">
        <v>51.137999999999998</v>
      </c>
      <c r="I3114" s="153">
        <v>11.868</v>
      </c>
      <c r="J3114" s="153">
        <v>1.385</v>
      </c>
    </row>
    <row r="3115" spans="1:10" x14ac:dyDescent="0.25">
      <c r="A3115" s="152" t="s">
        <v>2935</v>
      </c>
      <c r="B3115" s="153">
        <v>12.715775385133499</v>
      </c>
      <c r="C3115" s="153">
        <v>93.735179325670302</v>
      </c>
      <c r="D3115" s="153">
        <v>60.021000000000001</v>
      </c>
      <c r="E3115" s="153">
        <v>117.851</v>
      </c>
      <c r="F3115" s="153">
        <v>133.22999999999999</v>
      </c>
      <c r="G3115" s="153">
        <v>92.64</v>
      </c>
      <c r="H3115" s="153">
        <v>49.676000000000002</v>
      </c>
      <c r="I3115" s="153">
        <v>11.37</v>
      </c>
      <c r="J3115" s="153">
        <v>1.212</v>
      </c>
    </row>
    <row r="3116" spans="1:10" x14ac:dyDescent="0.25">
      <c r="A3116" s="152" t="s">
        <v>2936</v>
      </c>
      <c r="B3116" s="153">
        <v>10.233313811744001</v>
      </c>
      <c r="C3116" s="153">
        <v>88.682850254595294</v>
      </c>
      <c r="D3116" s="153">
        <v>54.813000000000002</v>
      </c>
      <c r="E3116" s="153">
        <v>104.395</v>
      </c>
      <c r="F3116" s="153">
        <v>134.541</v>
      </c>
      <c r="G3116" s="153">
        <v>89.501999999999995</v>
      </c>
      <c r="H3116" s="153">
        <v>47.912999999999997</v>
      </c>
      <c r="I3116" s="153">
        <v>10.747999999999999</v>
      </c>
      <c r="J3116" s="153">
        <v>0.94799999999999995</v>
      </c>
    </row>
    <row r="3117" spans="1:10" x14ac:dyDescent="0.25">
      <c r="A3117" s="152" t="s">
        <v>2937</v>
      </c>
      <c r="B3117" s="153">
        <v>8.9472880020480297</v>
      </c>
      <c r="C3117" s="153">
        <v>82.913988764874901</v>
      </c>
      <c r="D3117" s="153">
        <v>50.613999999999997</v>
      </c>
      <c r="E3117" s="153">
        <v>96.21</v>
      </c>
      <c r="F3117" s="153">
        <v>131.81899999999999</v>
      </c>
      <c r="G3117" s="153">
        <v>86.665999999999997</v>
      </c>
      <c r="H3117" s="153">
        <v>46.256</v>
      </c>
      <c r="I3117" s="153">
        <v>10.262</v>
      </c>
      <c r="J3117" s="153">
        <v>0.83299999999999996</v>
      </c>
    </row>
    <row r="3118" spans="1:10" x14ac:dyDescent="0.25">
      <c r="A3118" s="152" t="s">
        <v>2938</v>
      </c>
      <c r="B3118" s="153">
        <v>7.8939425918843602</v>
      </c>
      <c r="C3118" s="153">
        <v>77.942820802907306</v>
      </c>
      <c r="D3118" s="153">
        <v>46.634</v>
      </c>
      <c r="E3118" s="153">
        <v>89.275999999999996</v>
      </c>
      <c r="F3118" s="153">
        <v>129.59100000000001</v>
      </c>
      <c r="G3118" s="153">
        <v>84.834000000000003</v>
      </c>
      <c r="H3118" s="153">
        <v>45.082999999999998</v>
      </c>
      <c r="I3118" s="153">
        <v>9.8829999999999991</v>
      </c>
      <c r="J3118" s="153">
        <v>0.73899999999999999</v>
      </c>
    </row>
    <row r="3119" spans="1:10" x14ac:dyDescent="0.25">
      <c r="A3119" s="152" t="s">
        <v>2939</v>
      </c>
      <c r="B3119" s="153">
        <v>6.9956421592957101</v>
      </c>
      <c r="C3119" s="153">
        <v>73.285045603020606</v>
      </c>
      <c r="D3119" s="153">
        <v>42.933999999999997</v>
      </c>
      <c r="E3119" s="153">
        <v>83.551000000000002</v>
      </c>
      <c r="F3119" s="153">
        <v>128.14400000000001</v>
      </c>
      <c r="G3119" s="153">
        <v>84.081999999999994</v>
      </c>
      <c r="H3119" s="153">
        <v>44.424999999999997</v>
      </c>
      <c r="I3119" s="153">
        <v>9.6150000000000002</v>
      </c>
      <c r="J3119" s="153">
        <v>0.66900000000000004</v>
      </c>
    </row>
    <row r="3120" spans="1:10" x14ac:dyDescent="0.25">
      <c r="A3120" s="152" t="s">
        <v>2940</v>
      </c>
      <c r="B3120" s="153">
        <v>6.2670071687827003</v>
      </c>
      <c r="C3120" s="153">
        <v>69.068997751983005</v>
      </c>
      <c r="D3120" s="153">
        <v>39.448999999999998</v>
      </c>
      <c r="E3120" s="153">
        <v>78.763000000000005</v>
      </c>
      <c r="F3120" s="153">
        <v>127.33</v>
      </c>
      <c r="G3120" s="153">
        <v>84.275000000000006</v>
      </c>
      <c r="H3120" s="153">
        <v>44.207999999999998</v>
      </c>
      <c r="I3120" s="153">
        <v>9.44</v>
      </c>
      <c r="J3120" s="153">
        <v>0.61499999999999999</v>
      </c>
    </row>
    <row r="3121" spans="1:10" x14ac:dyDescent="0.25">
      <c r="A3121" s="152" t="s">
        <v>2941</v>
      </c>
      <c r="B3121" s="153">
        <v>5.5556730507142502</v>
      </c>
      <c r="C3121" s="153">
        <v>64.931746883270506</v>
      </c>
      <c r="D3121" s="153">
        <v>36.155000000000001</v>
      </c>
      <c r="E3121" s="153">
        <v>74.774000000000001</v>
      </c>
      <c r="F3121" s="153">
        <v>127.101</v>
      </c>
      <c r="G3121" s="153">
        <v>85.388999999999996</v>
      </c>
      <c r="H3121" s="153">
        <v>44.417000000000002</v>
      </c>
      <c r="I3121" s="153">
        <v>9.3539999999999992</v>
      </c>
      <c r="J3121" s="153">
        <v>0.56999999999999995</v>
      </c>
    </row>
    <row r="3122" spans="1:10" x14ac:dyDescent="0.25">
      <c r="A3122" s="152" t="s">
        <v>2942</v>
      </c>
      <c r="B3122" s="153">
        <v>5.1948009726590101</v>
      </c>
      <c r="C3122" s="153">
        <v>61.036478176591501</v>
      </c>
      <c r="D3122" s="153">
        <v>32.927</v>
      </c>
      <c r="E3122" s="153">
        <v>71.224000000000004</v>
      </c>
      <c r="F3122" s="153">
        <v>126.962</v>
      </c>
      <c r="G3122" s="153">
        <v>87.132000000000005</v>
      </c>
      <c r="H3122" s="153">
        <v>44.887999999999998</v>
      </c>
      <c r="I3122" s="153">
        <v>9.3140000000000001</v>
      </c>
      <c r="J3122" s="153">
        <v>0.53300000000000003</v>
      </c>
    </row>
    <row r="3123" spans="1:10" x14ac:dyDescent="0.25">
      <c r="A3123" s="152" t="s">
        <v>2943</v>
      </c>
      <c r="B3123" s="153">
        <v>419.81386307871202</v>
      </c>
      <c r="C3123" s="153">
        <v>550.56471103764397</v>
      </c>
      <c r="D3123" s="153">
        <v>187.63900000000001</v>
      </c>
      <c r="E3123" s="153">
        <v>262.33600000000001</v>
      </c>
      <c r="F3123" s="153">
        <v>245.75200000000001</v>
      </c>
      <c r="G3123" s="153">
        <v>219.483</v>
      </c>
      <c r="H3123" s="153">
        <v>161.21600000000001</v>
      </c>
      <c r="I3123" s="153">
        <v>82.218999999999994</v>
      </c>
      <c r="J3123" s="153">
        <v>35.354999999999997</v>
      </c>
    </row>
    <row r="3124" spans="1:10" x14ac:dyDescent="0.25">
      <c r="A3124" s="152" t="s">
        <v>2944</v>
      </c>
      <c r="B3124" s="153">
        <v>406.44988671156</v>
      </c>
      <c r="C3124" s="153">
        <v>538.41871250191502</v>
      </c>
      <c r="D3124" s="153">
        <v>187.63900000000001</v>
      </c>
      <c r="E3124" s="153">
        <v>262.33600000000001</v>
      </c>
      <c r="F3124" s="153">
        <v>245.75200000000001</v>
      </c>
      <c r="G3124" s="153">
        <v>219.483</v>
      </c>
      <c r="H3124" s="153">
        <v>161.21600000000001</v>
      </c>
      <c r="I3124" s="153">
        <v>82.218999999999994</v>
      </c>
      <c r="J3124" s="153">
        <v>35.354999999999997</v>
      </c>
    </row>
    <row r="3125" spans="1:10" x14ac:dyDescent="0.25">
      <c r="A3125" s="152" t="s">
        <v>2945</v>
      </c>
      <c r="B3125" s="153">
        <v>391.93535060971902</v>
      </c>
      <c r="C3125" s="153">
        <v>527.53170513654197</v>
      </c>
      <c r="D3125" s="153">
        <v>187.63900000000001</v>
      </c>
      <c r="E3125" s="153">
        <v>262.33600000000001</v>
      </c>
      <c r="F3125" s="153">
        <v>245.75200000000001</v>
      </c>
      <c r="G3125" s="153">
        <v>219.483</v>
      </c>
      <c r="H3125" s="153">
        <v>161.21600000000001</v>
      </c>
      <c r="I3125" s="153">
        <v>82.218999999999994</v>
      </c>
      <c r="J3125" s="153">
        <v>35.354999999999997</v>
      </c>
    </row>
    <row r="3126" spans="1:10" x14ac:dyDescent="0.25">
      <c r="A3126" s="152" t="s">
        <v>2946</v>
      </c>
      <c r="B3126" s="153">
        <v>371.60483859193403</v>
      </c>
      <c r="C3126" s="153">
        <v>510.51739878572101</v>
      </c>
      <c r="D3126" s="153">
        <v>187.63900000000001</v>
      </c>
      <c r="E3126" s="153">
        <v>262.33600000000001</v>
      </c>
      <c r="F3126" s="153">
        <v>245.75200000000001</v>
      </c>
      <c r="G3126" s="153">
        <v>219.483</v>
      </c>
      <c r="H3126" s="153">
        <v>161.21600000000001</v>
      </c>
      <c r="I3126" s="153">
        <v>82.218999999999994</v>
      </c>
      <c r="J3126" s="153">
        <v>35.354999999999997</v>
      </c>
    </row>
    <row r="3127" spans="1:10" x14ac:dyDescent="0.25">
      <c r="A3127" s="152" t="s">
        <v>2947</v>
      </c>
      <c r="B3127" s="153">
        <v>315.01288695833301</v>
      </c>
      <c r="C3127" s="153">
        <v>494.92879105454699</v>
      </c>
      <c r="D3127" s="153">
        <v>190.578</v>
      </c>
      <c r="E3127" s="153">
        <v>266.44499999999999</v>
      </c>
      <c r="F3127" s="153">
        <v>249.6</v>
      </c>
      <c r="G3127" s="153">
        <v>222.92099999999999</v>
      </c>
      <c r="H3127" s="153">
        <v>163.74</v>
      </c>
      <c r="I3127" s="153">
        <v>83.507999999999996</v>
      </c>
      <c r="J3127" s="153">
        <v>35.908000000000001</v>
      </c>
    </row>
    <row r="3128" spans="1:10" x14ac:dyDescent="0.25">
      <c r="A3128" s="152" t="s">
        <v>2948</v>
      </c>
      <c r="B3128" s="153">
        <v>276.10347806562902</v>
      </c>
      <c r="C3128" s="153">
        <v>459.75938123112201</v>
      </c>
      <c r="D3128" s="153">
        <v>196.578</v>
      </c>
      <c r="E3128" s="153">
        <v>274.83300000000003</v>
      </c>
      <c r="F3128" s="153">
        <v>257.459</v>
      </c>
      <c r="G3128" s="153">
        <v>229.93899999999999</v>
      </c>
      <c r="H3128" s="153">
        <v>168.89599999999999</v>
      </c>
      <c r="I3128" s="153">
        <v>86.135999999999996</v>
      </c>
      <c r="J3128" s="153">
        <v>37.039000000000001</v>
      </c>
    </row>
    <row r="3129" spans="1:10" x14ac:dyDescent="0.25">
      <c r="A3129" s="152" t="s">
        <v>2949</v>
      </c>
      <c r="B3129" s="153">
        <v>252.80452061772601</v>
      </c>
      <c r="C3129" s="153">
        <v>458.81239566286001</v>
      </c>
      <c r="D3129" s="153">
        <v>202.99299999999999</v>
      </c>
      <c r="E3129" s="153">
        <v>283.80200000000002</v>
      </c>
      <c r="F3129" s="153">
        <v>265.86</v>
      </c>
      <c r="G3129" s="153">
        <v>237.44300000000001</v>
      </c>
      <c r="H3129" s="153">
        <v>174.40700000000001</v>
      </c>
      <c r="I3129" s="153">
        <v>88.947000000000003</v>
      </c>
      <c r="J3129" s="153">
        <v>38.247999999999998</v>
      </c>
    </row>
    <row r="3130" spans="1:10" x14ac:dyDescent="0.25">
      <c r="A3130" s="152" t="s">
        <v>2950</v>
      </c>
      <c r="B3130" s="153">
        <v>253.32122636269301</v>
      </c>
      <c r="C3130" s="153">
        <v>495.48575317976997</v>
      </c>
      <c r="D3130" s="153">
        <v>190.31800000000001</v>
      </c>
      <c r="E3130" s="153">
        <v>279.553</v>
      </c>
      <c r="F3130" s="153">
        <v>271.79300000000001</v>
      </c>
      <c r="G3130" s="153">
        <v>249.15199999999999</v>
      </c>
      <c r="H3130" s="153">
        <v>189.958</v>
      </c>
      <c r="I3130" s="153">
        <v>104.011</v>
      </c>
      <c r="J3130" s="153">
        <v>46.295000000000002</v>
      </c>
    </row>
    <row r="3131" spans="1:10" x14ac:dyDescent="0.25">
      <c r="A3131" s="152" t="s">
        <v>2951</v>
      </c>
      <c r="B3131" s="153">
        <v>272.76998838862102</v>
      </c>
      <c r="C3131" s="153">
        <v>537.073470820804</v>
      </c>
      <c r="D3131" s="153">
        <v>176.05500000000001</v>
      </c>
      <c r="E3131" s="153">
        <v>263.76400000000001</v>
      </c>
      <c r="F3131" s="153">
        <v>267.565</v>
      </c>
      <c r="G3131" s="153">
        <v>248.47300000000001</v>
      </c>
      <c r="H3131" s="153">
        <v>198.64099999999999</v>
      </c>
      <c r="I3131" s="153">
        <v>118.994</v>
      </c>
      <c r="J3131" s="153">
        <v>50.427999999999997</v>
      </c>
    </row>
    <row r="3132" spans="1:10" x14ac:dyDescent="0.25">
      <c r="A3132" s="152" t="s">
        <v>2952</v>
      </c>
      <c r="B3132" s="153">
        <v>247.57922678653199</v>
      </c>
      <c r="C3132" s="153">
        <v>543.758419649644</v>
      </c>
      <c r="D3132" s="153">
        <v>164.47499999999999</v>
      </c>
      <c r="E3132" s="153">
        <v>250.37</v>
      </c>
      <c r="F3132" s="153">
        <v>258.70699999999999</v>
      </c>
      <c r="G3132" s="153">
        <v>238.131</v>
      </c>
      <c r="H3132" s="153">
        <v>195.96700000000001</v>
      </c>
      <c r="I3132" s="153">
        <v>124.595</v>
      </c>
      <c r="J3132" s="153">
        <v>50.515000000000001</v>
      </c>
    </row>
    <row r="3133" spans="1:10" x14ac:dyDescent="0.25">
      <c r="A3133" s="152" t="s">
        <v>2953</v>
      </c>
      <c r="B3133" s="153">
        <v>217.45151532852</v>
      </c>
      <c r="C3133" s="153">
        <v>490.57542353681498</v>
      </c>
      <c r="D3133" s="153">
        <v>155.886</v>
      </c>
      <c r="E3133" s="153">
        <v>243.661</v>
      </c>
      <c r="F3133" s="153">
        <v>247.73699999999999</v>
      </c>
      <c r="G3133" s="153">
        <v>222.678</v>
      </c>
      <c r="H3133" s="153">
        <v>180.81100000000001</v>
      </c>
      <c r="I3133" s="153">
        <v>112.337</v>
      </c>
      <c r="J3133" s="153">
        <v>46.27</v>
      </c>
    </row>
    <row r="3134" spans="1:10" x14ac:dyDescent="0.25">
      <c r="A3134" s="152" t="s">
        <v>2954</v>
      </c>
      <c r="B3134" s="153">
        <v>180.14069945299099</v>
      </c>
      <c r="C3134" s="153">
        <v>440.00683392083602</v>
      </c>
      <c r="D3134" s="153">
        <v>144.63900000000001</v>
      </c>
      <c r="E3134" s="153">
        <v>233.74799999999999</v>
      </c>
      <c r="F3134" s="153">
        <v>235.565</v>
      </c>
      <c r="G3134" s="153">
        <v>203.59700000000001</v>
      </c>
      <c r="H3134" s="153">
        <v>157.797</v>
      </c>
      <c r="I3134" s="153">
        <v>88.238</v>
      </c>
      <c r="J3134" s="153">
        <v>38.415999999999997</v>
      </c>
    </row>
    <row r="3135" spans="1:10" x14ac:dyDescent="0.25">
      <c r="A3135" s="152" t="s">
        <v>2955</v>
      </c>
      <c r="B3135" s="153">
        <v>134.22888262437601</v>
      </c>
      <c r="C3135" s="153">
        <v>407.21337658695597</v>
      </c>
      <c r="D3135" s="153">
        <v>125.337</v>
      </c>
      <c r="E3135" s="153">
        <v>211.93199999999999</v>
      </c>
      <c r="F3135" s="153">
        <v>216.4</v>
      </c>
      <c r="G3135" s="153">
        <v>177.953</v>
      </c>
      <c r="H3135" s="153">
        <v>132.18299999999999</v>
      </c>
      <c r="I3135" s="153">
        <v>64.515000000000001</v>
      </c>
      <c r="J3135" s="153">
        <v>30.44</v>
      </c>
    </row>
    <row r="3136" spans="1:10" x14ac:dyDescent="0.25">
      <c r="A3136" s="152" t="s">
        <v>2956</v>
      </c>
      <c r="B3136" s="153">
        <v>116.586625114547</v>
      </c>
      <c r="C3136" s="153">
        <v>386.33388376735502</v>
      </c>
      <c r="D3136" s="153">
        <v>110.996</v>
      </c>
      <c r="E3136" s="153">
        <v>202.91499999999999</v>
      </c>
      <c r="F3136" s="153">
        <v>209.34</v>
      </c>
      <c r="G3136" s="153">
        <v>159.46600000000001</v>
      </c>
      <c r="H3136" s="153">
        <v>108.68600000000001</v>
      </c>
      <c r="I3136" s="153">
        <v>41.951999999999998</v>
      </c>
      <c r="J3136" s="153">
        <v>22.105</v>
      </c>
    </row>
    <row r="3137" spans="1:10" x14ac:dyDescent="0.25">
      <c r="A3137" s="152" t="s">
        <v>2957</v>
      </c>
      <c r="B3137" s="153">
        <v>101.309957614105</v>
      </c>
      <c r="C3137" s="153">
        <v>362.53727623470098</v>
      </c>
      <c r="D3137" s="153">
        <v>97.8</v>
      </c>
      <c r="E3137" s="153">
        <v>186.035</v>
      </c>
      <c r="F3137" s="153">
        <v>193.68799999999999</v>
      </c>
      <c r="G3137" s="153">
        <v>143.202</v>
      </c>
      <c r="H3137" s="153">
        <v>93.701999999999998</v>
      </c>
      <c r="I3137" s="153">
        <v>32.442</v>
      </c>
      <c r="J3137" s="153">
        <v>17.731000000000002</v>
      </c>
    </row>
    <row r="3138" spans="1:10" x14ac:dyDescent="0.25">
      <c r="A3138" s="152" t="s">
        <v>2958</v>
      </c>
      <c r="B3138" s="153">
        <v>90.129417819596597</v>
      </c>
      <c r="C3138" s="153">
        <v>338.95123288954699</v>
      </c>
      <c r="D3138" s="153">
        <v>86.14</v>
      </c>
      <c r="E3138" s="153">
        <v>170.62299999999999</v>
      </c>
      <c r="F3138" s="153">
        <v>179.733</v>
      </c>
      <c r="G3138" s="153">
        <v>129.69200000000001</v>
      </c>
      <c r="H3138" s="153">
        <v>81.614999999999995</v>
      </c>
      <c r="I3138" s="153">
        <v>25.51</v>
      </c>
      <c r="J3138" s="153">
        <v>14.266999999999999</v>
      </c>
    </row>
    <row r="3139" spans="1:10" x14ac:dyDescent="0.25">
      <c r="A3139" s="152" t="s">
        <v>2959</v>
      </c>
      <c r="B3139" s="153">
        <v>79.735511947571197</v>
      </c>
      <c r="C3139" s="153">
        <v>315.68592259179297</v>
      </c>
      <c r="D3139" s="153">
        <v>76.305000000000007</v>
      </c>
      <c r="E3139" s="153">
        <v>157.49799999999999</v>
      </c>
      <c r="F3139" s="153">
        <v>168.315</v>
      </c>
      <c r="G3139" s="153">
        <v>119.182</v>
      </c>
      <c r="H3139" s="153">
        <v>72.257000000000005</v>
      </c>
      <c r="I3139" s="153">
        <v>20.515999999999998</v>
      </c>
      <c r="J3139" s="153">
        <v>11.587</v>
      </c>
    </row>
    <row r="3140" spans="1:10" x14ac:dyDescent="0.25">
      <c r="A3140" s="152" t="s">
        <v>2960</v>
      </c>
      <c r="B3140" s="153">
        <v>71.560860730488102</v>
      </c>
      <c r="C3140" s="153">
        <v>292.34945954173003</v>
      </c>
      <c r="D3140" s="153">
        <v>67.997</v>
      </c>
      <c r="E3140" s="153">
        <v>146.41300000000001</v>
      </c>
      <c r="F3140" s="153">
        <v>159.15799999999999</v>
      </c>
      <c r="G3140" s="153">
        <v>111.18300000000001</v>
      </c>
      <c r="H3140" s="153">
        <v>65.064999999999998</v>
      </c>
      <c r="I3140" s="153">
        <v>16.888000000000002</v>
      </c>
      <c r="J3140" s="153">
        <v>9.4960000000000004</v>
      </c>
    </row>
    <row r="3141" spans="1:10" x14ac:dyDescent="0.25">
      <c r="A3141" s="152" t="s">
        <v>2961</v>
      </c>
      <c r="B3141" s="153">
        <v>64.131143329156799</v>
      </c>
      <c r="C3141" s="153">
        <v>269.74261363528399</v>
      </c>
      <c r="D3141" s="153">
        <v>60.906999999999996</v>
      </c>
      <c r="E3141" s="153">
        <v>136.941</v>
      </c>
      <c r="F3141" s="153">
        <v>151.83000000000001</v>
      </c>
      <c r="G3141" s="153">
        <v>105.19799999999999</v>
      </c>
      <c r="H3141" s="153">
        <v>59.527999999999999</v>
      </c>
      <c r="I3141" s="153">
        <v>14.222</v>
      </c>
      <c r="J3141" s="153">
        <v>7.8540000000000001</v>
      </c>
    </row>
    <row r="3142" spans="1:10" x14ac:dyDescent="0.25">
      <c r="A3142" s="152" t="s">
        <v>2962</v>
      </c>
      <c r="B3142" s="153">
        <v>57.512917858295197</v>
      </c>
      <c r="C3142" s="153">
        <v>250.15474953119599</v>
      </c>
      <c r="D3142" s="153">
        <v>54.84</v>
      </c>
      <c r="E3142" s="153">
        <v>128.90600000000001</v>
      </c>
      <c r="F3142" s="153">
        <v>146.15799999999999</v>
      </c>
      <c r="G3142" s="153">
        <v>100.964</v>
      </c>
      <c r="H3142" s="153">
        <v>55.35</v>
      </c>
      <c r="I3142" s="153">
        <v>12.252000000000001</v>
      </c>
      <c r="J3142" s="153">
        <v>6.55</v>
      </c>
    </row>
    <row r="3143" spans="1:10" x14ac:dyDescent="0.25">
      <c r="A3143" s="152" t="s">
        <v>2963</v>
      </c>
      <c r="B3143" s="153">
        <v>84.7984877118746</v>
      </c>
      <c r="C3143" s="153">
        <v>248.51586412868301</v>
      </c>
      <c r="D3143" s="153">
        <v>92.936999999999998</v>
      </c>
      <c r="E3143" s="153">
        <v>338.03500000000003</v>
      </c>
      <c r="F3143" s="153">
        <v>368.04500000000002</v>
      </c>
      <c r="G3143" s="153">
        <v>255.01400000000001</v>
      </c>
      <c r="H3143" s="153">
        <v>182.964</v>
      </c>
      <c r="I3143" s="153">
        <v>85.004999999999995</v>
      </c>
      <c r="J3143" s="153">
        <v>0</v>
      </c>
    </row>
    <row r="3144" spans="1:10" x14ac:dyDescent="0.25">
      <c r="A3144" s="152" t="s">
        <v>2964</v>
      </c>
      <c r="B3144" s="153">
        <v>60.682004336844003</v>
      </c>
      <c r="C3144" s="153">
        <v>177.16980730158599</v>
      </c>
      <c r="D3144" s="153">
        <v>77.997</v>
      </c>
      <c r="E3144" s="153">
        <v>287</v>
      </c>
      <c r="F3144" s="153">
        <v>360.00599999999997</v>
      </c>
      <c r="G3144" s="153">
        <v>278.005</v>
      </c>
      <c r="H3144" s="153">
        <v>177</v>
      </c>
      <c r="I3144" s="153">
        <v>74.994</v>
      </c>
      <c r="J3144" s="153">
        <v>11.997999999999999</v>
      </c>
    </row>
    <row r="3145" spans="1:10" x14ac:dyDescent="0.25">
      <c r="A3145" s="152" t="s">
        <v>2965</v>
      </c>
      <c r="B3145" s="153">
        <v>36.354262334167302</v>
      </c>
      <c r="C3145" s="153">
        <v>163.24561040129899</v>
      </c>
      <c r="D3145" s="153">
        <v>42.997999999999998</v>
      </c>
      <c r="E3145" s="153">
        <v>246.999</v>
      </c>
      <c r="F3145" s="153">
        <v>272.005</v>
      </c>
      <c r="G3145" s="153">
        <v>245.995</v>
      </c>
      <c r="H3145" s="153">
        <v>152.00299999999999</v>
      </c>
      <c r="I3145" s="153">
        <v>64</v>
      </c>
      <c r="J3145" s="153">
        <v>0</v>
      </c>
    </row>
    <row r="3146" spans="1:10" x14ac:dyDescent="0.25">
      <c r="A3146" s="152" t="s">
        <v>2966</v>
      </c>
      <c r="B3146" s="153">
        <v>30.6384138935057</v>
      </c>
      <c r="C3146" s="153">
        <v>149.083208518763</v>
      </c>
      <c r="D3146" s="153">
        <v>32.003</v>
      </c>
      <c r="E3146" s="153">
        <v>170.001</v>
      </c>
      <c r="F3146" s="153">
        <v>244.001</v>
      </c>
      <c r="G3146" s="153">
        <v>154</v>
      </c>
      <c r="H3146" s="153">
        <v>85.998999999999995</v>
      </c>
      <c r="I3146" s="153">
        <v>35.997999999999998</v>
      </c>
      <c r="J3146" s="153">
        <v>6.9980000000000002</v>
      </c>
    </row>
    <row r="3147" spans="1:10" x14ac:dyDescent="0.25">
      <c r="A3147" s="152" t="s">
        <v>2967</v>
      </c>
      <c r="B3147" s="153">
        <v>23.868828425250801</v>
      </c>
      <c r="C3147" s="153">
        <v>130.868322083571</v>
      </c>
      <c r="D3147" s="153">
        <v>24.997</v>
      </c>
      <c r="E3147" s="153">
        <v>132.999</v>
      </c>
      <c r="F3147" s="153">
        <v>202.001</v>
      </c>
      <c r="G3147" s="153">
        <v>129.00200000000001</v>
      </c>
      <c r="H3147" s="153">
        <v>56.997999999999998</v>
      </c>
      <c r="I3147" s="153">
        <v>17.003</v>
      </c>
      <c r="J3147" s="153">
        <v>0</v>
      </c>
    </row>
    <row r="3148" spans="1:10" x14ac:dyDescent="0.25">
      <c r="A3148" s="152" t="s">
        <v>2968</v>
      </c>
      <c r="B3148" s="153">
        <v>15.680980821151801</v>
      </c>
      <c r="C3148" s="153">
        <v>119.36555002035</v>
      </c>
      <c r="D3148" s="153">
        <v>12</v>
      </c>
      <c r="E3148" s="153">
        <v>89</v>
      </c>
      <c r="F3148" s="153">
        <v>144.99799999999999</v>
      </c>
      <c r="G3148" s="153">
        <v>89</v>
      </c>
      <c r="H3148" s="153">
        <v>27</v>
      </c>
      <c r="I3148" s="153">
        <v>5.0010000000000003</v>
      </c>
      <c r="J3148" s="153">
        <v>1.0009999999999999</v>
      </c>
    </row>
    <row r="3149" spans="1:10" x14ac:dyDescent="0.25">
      <c r="A3149" s="152" t="s">
        <v>2969</v>
      </c>
      <c r="B3149" s="153">
        <v>11.135393589548601</v>
      </c>
      <c r="C3149" s="153">
        <v>102.026697680578</v>
      </c>
      <c r="D3149" s="153">
        <v>11.010999999999999</v>
      </c>
      <c r="E3149" s="153">
        <v>76.370999999999995</v>
      </c>
      <c r="F3149" s="153">
        <v>132.304</v>
      </c>
      <c r="G3149" s="153">
        <v>83.662000000000006</v>
      </c>
      <c r="H3149" s="153">
        <v>30.292000000000002</v>
      </c>
      <c r="I3149" s="153">
        <v>4.8689999999999998</v>
      </c>
      <c r="J3149" s="153">
        <v>0.29099999999999998</v>
      </c>
    </row>
    <row r="3150" spans="1:10" x14ac:dyDescent="0.25">
      <c r="A3150" s="152" t="s">
        <v>2970</v>
      </c>
      <c r="B3150" s="153">
        <v>7.0649614250777297</v>
      </c>
      <c r="C3150" s="153">
        <v>92.525676301905307</v>
      </c>
      <c r="D3150" s="153">
        <v>7.95</v>
      </c>
      <c r="E3150" s="153">
        <v>61.628</v>
      </c>
      <c r="F3150" s="153">
        <v>128.40700000000001</v>
      </c>
      <c r="G3150" s="153">
        <v>97.694999999999993</v>
      </c>
      <c r="H3150" s="153">
        <v>37.32</v>
      </c>
      <c r="I3150" s="153">
        <v>6.3109999999999999</v>
      </c>
      <c r="J3150" s="153">
        <v>0.14899999999999999</v>
      </c>
    </row>
    <row r="3151" spans="1:10" x14ac:dyDescent="0.25">
      <c r="A3151" s="152" t="s">
        <v>2971</v>
      </c>
      <c r="B3151" s="153">
        <v>5.8355382302927001</v>
      </c>
      <c r="C3151" s="153">
        <v>76.488161581586397</v>
      </c>
      <c r="D3151" s="153">
        <v>7.8890000000000002</v>
      </c>
      <c r="E3151" s="153">
        <v>51.021000000000001</v>
      </c>
      <c r="F3151" s="153">
        <v>129.524</v>
      </c>
      <c r="G3151" s="153">
        <v>108.22499999999999</v>
      </c>
      <c r="H3151" s="153">
        <v>42.481999999999999</v>
      </c>
      <c r="I3151" s="153">
        <v>6.8090000000000002</v>
      </c>
      <c r="J3151" s="153">
        <v>0.19</v>
      </c>
    </row>
    <row r="3152" spans="1:10" x14ac:dyDescent="0.25">
      <c r="A3152" s="152" t="s">
        <v>2972</v>
      </c>
      <c r="B3152" s="153">
        <v>5.2784600213359196</v>
      </c>
      <c r="C3152" s="153">
        <v>62.5076265426219</v>
      </c>
      <c r="D3152" s="153">
        <v>7.4409999999999998</v>
      </c>
      <c r="E3152" s="153">
        <v>41.668999999999997</v>
      </c>
      <c r="F3152" s="153">
        <v>113.569</v>
      </c>
      <c r="G3152" s="153">
        <v>103.411</v>
      </c>
      <c r="H3152" s="153">
        <v>40.999000000000002</v>
      </c>
      <c r="I3152" s="153">
        <v>6.81</v>
      </c>
      <c r="J3152" s="153">
        <v>0.20100000000000001</v>
      </c>
    </row>
    <row r="3153" spans="1:10" x14ac:dyDescent="0.25">
      <c r="A3153" s="152" t="s">
        <v>2973</v>
      </c>
      <c r="B3153" s="153">
        <v>3.3022235220376799</v>
      </c>
      <c r="C3153" s="153">
        <v>52.119258804548203</v>
      </c>
      <c r="D3153" s="153">
        <v>7.5410000000000004</v>
      </c>
      <c r="E3153" s="153">
        <v>34.448999999999998</v>
      </c>
      <c r="F3153" s="153">
        <v>89.197000000000003</v>
      </c>
      <c r="G3153" s="153">
        <v>93.906999999999996</v>
      </c>
      <c r="H3153" s="153">
        <v>37.927999999999997</v>
      </c>
      <c r="I3153" s="153">
        <v>6.3780000000000001</v>
      </c>
      <c r="J3153" s="153">
        <v>0.2</v>
      </c>
    </row>
    <row r="3154" spans="1:10" x14ac:dyDescent="0.25">
      <c r="A3154" s="152" t="s">
        <v>2974</v>
      </c>
      <c r="B3154" s="153">
        <v>2.7528745076507199</v>
      </c>
      <c r="C3154" s="153">
        <v>46.409469291892599</v>
      </c>
      <c r="D3154" s="153">
        <v>5.9610000000000003</v>
      </c>
      <c r="E3154" s="153">
        <v>28.841000000000001</v>
      </c>
      <c r="F3154" s="153">
        <v>77.16</v>
      </c>
      <c r="G3154" s="153">
        <v>91.96</v>
      </c>
      <c r="H3154" s="153">
        <v>40.76</v>
      </c>
      <c r="I3154" s="153">
        <v>6.5090000000000003</v>
      </c>
      <c r="J3154" s="153">
        <v>0.22900000000000001</v>
      </c>
    </row>
    <row r="3155" spans="1:10" x14ac:dyDescent="0.25">
      <c r="A3155" s="152" t="s">
        <v>2975</v>
      </c>
      <c r="B3155" s="153">
        <v>2.2520193860962001</v>
      </c>
      <c r="C3155" s="153">
        <v>41.083325710833698</v>
      </c>
      <c r="D3155" s="153">
        <v>3.9089999999999998</v>
      </c>
      <c r="E3155" s="153">
        <v>20.126999999999999</v>
      </c>
      <c r="F3155" s="153">
        <v>73.771000000000001</v>
      </c>
      <c r="G3155" s="153">
        <v>95.039000000000001</v>
      </c>
      <c r="H3155" s="153">
        <v>45.534999999999997</v>
      </c>
      <c r="I3155" s="153">
        <v>7.9260000000000002</v>
      </c>
      <c r="J3155" s="153">
        <v>0.29299999999999998</v>
      </c>
    </row>
    <row r="3156" spans="1:10" x14ac:dyDescent="0.25">
      <c r="A3156" s="152" t="s">
        <v>2976</v>
      </c>
      <c r="B3156" s="153">
        <v>1.8486046879412401</v>
      </c>
      <c r="C3156" s="153">
        <v>36.679944566024602</v>
      </c>
      <c r="D3156" s="153">
        <v>3.72</v>
      </c>
      <c r="E3156" s="153">
        <v>21.288</v>
      </c>
      <c r="F3156" s="153">
        <v>74.021000000000001</v>
      </c>
      <c r="G3156" s="153">
        <v>96.807000000000002</v>
      </c>
      <c r="H3156" s="153">
        <v>47.682000000000002</v>
      </c>
      <c r="I3156" s="153">
        <v>8.3740000000000006</v>
      </c>
      <c r="J3156" s="153">
        <v>0.32800000000000001</v>
      </c>
    </row>
    <row r="3157" spans="1:10" x14ac:dyDescent="0.25">
      <c r="A3157" s="152" t="s">
        <v>2977</v>
      </c>
      <c r="B3157" s="153">
        <v>1.5821301068667</v>
      </c>
      <c r="C3157" s="153">
        <v>33.382190990759</v>
      </c>
      <c r="D3157" s="153">
        <v>3.7970000000000002</v>
      </c>
      <c r="E3157" s="153">
        <v>21.724</v>
      </c>
      <c r="F3157" s="153">
        <v>75.542000000000002</v>
      </c>
      <c r="G3157" s="153">
        <v>98.795000000000002</v>
      </c>
      <c r="H3157" s="153">
        <v>48.661999999999999</v>
      </c>
      <c r="I3157" s="153">
        <v>8.5449999999999999</v>
      </c>
      <c r="J3157" s="153">
        <v>0.33500000000000002</v>
      </c>
    </row>
    <row r="3158" spans="1:10" x14ac:dyDescent="0.25">
      <c r="A3158" s="152" t="s">
        <v>2978</v>
      </c>
      <c r="B3158" s="153">
        <v>1.3787186687158599</v>
      </c>
      <c r="C3158" s="153">
        <v>30.515004474918001</v>
      </c>
      <c r="D3158" s="153">
        <v>3.8620000000000001</v>
      </c>
      <c r="E3158" s="153">
        <v>22.094999999999999</v>
      </c>
      <c r="F3158" s="153">
        <v>76.834000000000003</v>
      </c>
      <c r="G3158" s="153">
        <v>100.48399999999999</v>
      </c>
      <c r="H3158" s="153">
        <v>49.493000000000002</v>
      </c>
      <c r="I3158" s="153">
        <v>8.6920000000000002</v>
      </c>
      <c r="J3158" s="153">
        <v>0.34</v>
      </c>
    </row>
    <row r="3159" spans="1:10" x14ac:dyDescent="0.25">
      <c r="A3159" s="152" t="s">
        <v>2979</v>
      </c>
      <c r="B3159" s="153">
        <v>1.2247986159417099</v>
      </c>
      <c r="C3159" s="153">
        <v>27.971691326331602</v>
      </c>
      <c r="D3159" s="153">
        <v>3.9249999999999998</v>
      </c>
      <c r="E3159" s="153">
        <v>22.459</v>
      </c>
      <c r="F3159" s="153">
        <v>78.094999999999999</v>
      </c>
      <c r="G3159" s="153">
        <v>102.134</v>
      </c>
      <c r="H3159" s="153">
        <v>50.307000000000002</v>
      </c>
      <c r="I3159" s="153">
        <v>8.8339999999999996</v>
      </c>
      <c r="J3159" s="153">
        <v>0.34599999999999997</v>
      </c>
    </row>
    <row r="3160" spans="1:10" x14ac:dyDescent="0.25">
      <c r="A3160" s="152" t="s">
        <v>2980</v>
      </c>
      <c r="B3160" s="153">
        <v>1.09535892838752</v>
      </c>
      <c r="C3160" s="153">
        <v>25.695366023489701</v>
      </c>
      <c r="D3160" s="153">
        <v>3.9849999999999999</v>
      </c>
      <c r="E3160" s="153">
        <v>22.800999999999998</v>
      </c>
      <c r="F3160" s="153">
        <v>79.287000000000006</v>
      </c>
      <c r="G3160" s="153">
        <v>103.693</v>
      </c>
      <c r="H3160" s="153">
        <v>51.073</v>
      </c>
      <c r="I3160" s="153">
        <v>8.9700000000000006</v>
      </c>
      <c r="J3160" s="153">
        <v>0.35099999999999998</v>
      </c>
    </row>
    <row r="3161" spans="1:10" x14ac:dyDescent="0.25">
      <c r="A3161" s="152" t="s">
        <v>2981</v>
      </c>
      <c r="B3161" s="153">
        <v>0.99522731574874801</v>
      </c>
      <c r="C3161" s="153">
        <v>23.774100048466298</v>
      </c>
      <c r="D3161" s="153">
        <v>4.0359999999999996</v>
      </c>
      <c r="E3161" s="153">
        <v>23.091000000000001</v>
      </c>
      <c r="F3161" s="153">
        <v>80.296999999999997</v>
      </c>
      <c r="G3161" s="153">
        <v>105.01300000000001</v>
      </c>
      <c r="H3161" s="153">
        <v>51.723999999999997</v>
      </c>
      <c r="I3161" s="153">
        <v>9.0830000000000002</v>
      </c>
      <c r="J3161" s="153">
        <v>0.35599999999999998</v>
      </c>
    </row>
    <row r="3162" spans="1:10" x14ac:dyDescent="0.25">
      <c r="A3162" s="152" t="s">
        <v>2982</v>
      </c>
      <c r="B3162" s="153">
        <v>0.91338442258459596</v>
      </c>
      <c r="C3162" s="153">
        <v>22.043980562658799</v>
      </c>
      <c r="D3162" s="153">
        <v>4.0839999999999996</v>
      </c>
      <c r="E3162" s="153">
        <v>23.370999999999999</v>
      </c>
      <c r="F3162" s="153">
        <v>81.263999999999996</v>
      </c>
      <c r="G3162" s="153">
        <v>106.28</v>
      </c>
      <c r="H3162" s="153">
        <v>52.347999999999999</v>
      </c>
      <c r="I3162" s="153">
        <v>9.1929999999999996</v>
      </c>
      <c r="J3162" s="153">
        <v>0.36</v>
      </c>
    </row>
    <row r="3163" spans="1:10" x14ac:dyDescent="0.25">
      <c r="A3163" s="152" t="s">
        <v>2983</v>
      </c>
      <c r="B3163" s="153">
        <v>86.041487633027799</v>
      </c>
      <c r="C3163" s="153">
        <v>156.99372902078301</v>
      </c>
      <c r="D3163" s="153">
        <v>50.226999999999997</v>
      </c>
      <c r="E3163" s="153">
        <v>213.23500000000001</v>
      </c>
      <c r="F3163" s="153">
        <v>194.46100000000001</v>
      </c>
      <c r="G3163" s="153">
        <v>129.875</v>
      </c>
      <c r="H3163" s="153">
        <v>78.667000000000002</v>
      </c>
      <c r="I3163" s="153">
        <v>31.033000000000001</v>
      </c>
      <c r="J3163" s="153">
        <v>2.9420000000000002</v>
      </c>
    </row>
    <row r="3164" spans="1:10" x14ac:dyDescent="0.25">
      <c r="A3164" s="152" t="s">
        <v>2984</v>
      </c>
      <c r="B3164" s="153">
        <v>44.137804066812002</v>
      </c>
      <c r="C3164" s="153">
        <v>123.30233341285</v>
      </c>
      <c r="D3164" s="153">
        <v>50.646000000000001</v>
      </c>
      <c r="E3164" s="153">
        <v>222.03800000000001</v>
      </c>
      <c r="F3164" s="153">
        <v>177.48699999999999</v>
      </c>
      <c r="G3164" s="153">
        <v>112.511</v>
      </c>
      <c r="H3164" s="153">
        <v>62.383000000000003</v>
      </c>
      <c r="I3164" s="153">
        <v>21.465</v>
      </c>
      <c r="J3164" s="153">
        <v>2.0099999999999998</v>
      </c>
    </row>
    <row r="3165" spans="1:10" x14ac:dyDescent="0.25">
      <c r="A3165" s="152" t="s">
        <v>2985</v>
      </c>
      <c r="B3165" s="153">
        <v>31.9437887013809</v>
      </c>
      <c r="C3165" s="153">
        <v>105.457410534475</v>
      </c>
      <c r="D3165" s="153">
        <v>48.963000000000001</v>
      </c>
      <c r="E3165" s="153">
        <v>218.55799999999999</v>
      </c>
      <c r="F3165" s="153">
        <v>161.73500000000001</v>
      </c>
      <c r="G3165" s="153">
        <v>91.754999999999995</v>
      </c>
      <c r="H3165" s="153">
        <v>46.518000000000001</v>
      </c>
      <c r="I3165" s="153">
        <v>13.680999999999999</v>
      </c>
      <c r="J3165" s="153">
        <v>0.99</v>
      </c>
    </row>
    <row r="3166" spans="1:10" x14ac:dyDescent="0.25">
      <c r="A3166" s="152" t="s">
        <v>2986</v>
      </c>
      <c r="B3166" s="153">
        <v>30.535069923444201</v>
      </c>
      <c r="C3166" s="153">
        <v>105.25143869612999</v>
      </c>
      <c r="D3166" s="153">
        <v>42.536000000000001</v>
      </c>
      <c r="E3166" s="153">
        <v>201.14599999999999</v>
      </c>
      <c r="F3166" s="153">
        <v>142.19399999999999</v>
      </c>
      <c r="G3166" s="153">
        <v>76.179000000000002</v>
      </c>
      <c r="H3166" s="153">
        <v>35.472999999999999</v>
      </c>
      <c r="I3166" s="153">
        <v>9.9610000000000003</v>
      </c>
      <c r="J3166" s="153">
        <v>0.71099999999999997</v>
      </c>
    </row>
    <row r="3167" spans="1:10" x14ac:dyDescent="0.25">
      <c r="A3167" s="152" t="s">
        <v>2987</v>
      </c>
      <c r="B3167" s="153">
        <v>28.769349388653499</v>
      </c>
      <c r="C3167" s="153">
        <v>107.56859256379001</v>
      </c>
      <c r="D3167" s="153">
        <v>41.356000000000002</v>
      </c>
      <c r="E3167" s="153">
        <v>204.44800000000001</v>
      </c>
      <c r="F3167" s="153">
        <v>146.73400000000001</v>
      </c>
      <c r="G3167" s="153">
        <v>71.141000000000005</v>
      </c>
      <c r="H3167" s="153">
        <v>29.638999999999999</v>
      </c>
      <c r="I3167" s="153">
        <v>7.5709999999999997</v>
      </c>
      <c r="J3167" s="153">
        <v>0.45100000000000001</v>
      </c>
    </row>
    <row r="3168" spans="1:10" x14ac:dyDescent="0.25">
      <c r="A3168" s="152" t="s">
        <v>2988</v>
      </c>
      <c r="B3168" s="153">
        <v>25.4133984677032</v>
      </c>
      <c r="C3168" s="153">
        <v>104.15846993427</v>
      </c>
      <c r="D3168" s="153">
        <v>47.515999999999998</v>
      </c>
      <c r="E3168" s="153">
        <v>210.554</v>
      </c>
      <c r="F3168" s="153">
        <v>142.61600000000001</v>
      </c>
      <c r="G3168" s="153">
        <v>63.192</v>
      </c>
      <c r="H3168" s="153">
        <v>23.324000000000002</v>
      </c>
      <c r="I3168" s="153">
        <v>5.2629999999999999</v>
      </c>
      <c r="J3168" s="153">
        <v>0.33500000000000002</v>
      </c>
    </row>
    <row r="3169" spans="1:10" x14ac:dyDescent="0.25">
      <c r="A3169" s="152" t="s">
        <v>2989</v>
      </c>
      <c r="B3169" s="153">
        <v>20.459915150022301</v>
      </c>
      <c r="C3169" s="153">
        <v>102.227381550614</v>
      </c>
      <c r="D3169" s="153">
        <v>48.576999999999998</v>
      </c>
      <c r="E3169" s="153">
        <v>203.143</v>
      </c>
      <c r="F3169" s="153">
        <v>127.518</v>
      </c>
      <c r="G3169" s="153">
        <v>53.31</v>
      </c>
      <c r="H3169" s="153">
        <v>18.036999999999999</v>
      </c>
      <c r="I3169" s="153">
        <v>3.4020000000000001</v>
      </c>
      <c r="J3169" s="153">
        <v>0.21299999999999999</v>
      </c>
    </row>
    <row r="3170" spans="1:10" x14ac:dyDescent="0.25">
      <c r="A3170" s="152" t="s">
        <v>2990</v>
      </c>
      <c r="B3170" s="153">
        <v>16.167516133913701</v>
      </c>
      <c r="C3170" s="153">
        <v>102.137964881215</v>
      </c>
      <c r="D3170" s="153">
        <v>51.017000000000003</v>
      </c>
      <c r="E3170" s="153">
        <v>192.767</v>
      </c>
      <c r="F3170" s="153">
        <v>120.178</v>
      </c>
      <c r="G3170" s="153">
        <v>48.165999999999997</v>
      </c>
      <c r="H3170" s="153">
        <v>15.868</v>
      </c>
      <c r="I3170" s="153">
        <v>2.6190000000000002</v>
      </c>
      <c r="J3170" s="153">
        <v>0.125</v>
      </c>
    </row>
    <row r="3171" spans="1:10" x14ac:dyDescent="0.25">
      <c r="A3171" s="152" t="s">
        <v>2991</v>
      </c>
      <c r="B3171" s="153">
        <v>13.5289040726131</v>
      </c>
      <c r="C3171" s="153">
        <v>96.0370377712443</v>
      </c>
      <c r="D3171" s="153">
        <v>45.360999999999997</v>
      </c>
      <c r="E3171" s="153">
        <v>161.249</v>
      </c>
      <c r="F3171" s="153">
        <v>104.617</v>
      </c>
      <c r="G3171" s="153">
        <v>44.017000000000003</v>
      </c>
      <c r="H3171" s="153">
        <v>15.076000000000001</v>
      </c>
      <c r="I3171" s="153">
        <v>2.9119999999999999</v>
      </c>
      <c r="J3171" s="153">
        <v>0.108</v>
      </c>
    </row>
    <row r="3172" spans="1:10" x14ac:dyDescent="0.25">
      <c r="A3172" s="152" t="s">
        <v>2992</v>
      </c>
      <c r="B3172" s="153">
        <v>10.8611885788291</v>
      </c>
      <c r="C3172" s="153">
        <v>86.433636844528394</v>
      </c>
      <c r="D3172" s="153">
        <v>27.199000000000002</v>
      </c>
      <c r="E3172" s="153">
        <v>103.38500000000001</v>
      </c>
      <c r="F3172" s="153">
        <v>90.113</v>
      </c>
      <c r="G3172" s="153">
        <v>41.622999999999998</v>
      </c>
      <c r="H3172" s="153">
        <v>15.013999999999999</v>
      </c>
      <c r="I3172" s="153">
        <v>2.7570000000000001</v>
      </c>
      <c r="J3172" s="153">
        <v>0.109</v>
      </c>
    </row>
    <row r="3173" spans="1:10" x14ac:dyDescent="0.25">
      <c r="A3173" s="152" t="s">
        <v>2993</v>
      </c>
      <c r="B3173" s="153">
        <v>8.9099889988919507</v>
      </c>
      <c r="C3173" s="153">
        <v>79.460641599880603</v>
      </c>
      <c r="D3173" s="153">
        <v>20.68</v>
      </c>
      <c r="E3173" s="153">
        <v>68.674000000000007</v>
      </c>
      <c r="F3173" s="153">
        <v>85.492000000000004</v>
      </c>
      <c r="G3173" s="153">
        <v>48.673999999999999</v>
      </c>
      <c r="H3173" s="153">
        <v>17.233000000000001</v>
      </c>
      <c r="I3173" s="153">
        <v>3.2320000000000002</v>
      </c>
      <c r="J3173" s="153">
        <v>0.115</v>
      </c>
    </row>
    <row r="3174" spans="1:10" x14ac:dyDescent="0.25">
      <c r="A3174" s="152" t="s">
        <v>2994</v>
      </c>
      <c r="B3174" s="153">
        <v>7.6320591345451199</v>
      </c>
      <c r="C3174" s="153">
        <v>75.658609470970205</v>
      </c>
      <c r="D3174" s="153">
        <v>20.669</v>
      </c>
      <c r="E3174" s="153">
        <v>56.37</v>
      </c>
      <c r="F3174" s="153">
        <v>87.123999999999995</v>
      </c>
      <c r="G3174" s="153">
        <v>68.063000000000002</v>
      </c>
      <c r="H3174" s="153">
        <v>25.170999999999999</v>
      </c>
      <c r="I3174" s="153">
        <v>4.3959999999999999</v>
      </c>
      <c r="J3174" s="153">
        <v>0.20699999999999999</v>
      </c>
    </row>
    <row r="3175" spans="1:10" x14ac:dyDescent="0.25">
      <c r="A3175" s="152" t="s">
        <v>2995</v>
      </c>
      <c r="B3175" s="153">
        <v>6.0346199359490003</v>
      </c>
      <c r="C3175" s="153">
        <v>67.327513084143604</v>
      </c>
      <c r="D3175" s="153">
        <v>21.335999999999999</v>
      </c>
      <c r="E3175" s="153">
        <v>51.067999999999998</v>
      </c>
      <c r="F3175" s="153">
        <v>85.197999999999993</v>
      </c>
      <c r="G3175" s="153">
        <v>77.927000000000007</v>
      </c>
      <c r="H3175" s="153">
        <v>32.091999999999999</v>
      </c>
      <c r="I3175" s="153">
        <v>5.6669999999999998</v>
      </c>
      <c r="J3175" s="153">
        <v>0.252</v>
      </c>
    </row>
    <row r="3176" spans="1:10" x14ac:dyDescent="0.25">
      <c r="A3176" s="152" t="s">
        <v>2996</v>
      </c>
      <c r="B3176" s="153">
        <v>5.41109723677069</v>
      </c>
      <c r="C3176" s="153">
        <v>64.150456666624706</v>
      </c>
      <c r="D3176" s="153">
        <v>19.009</v>
      </c>
      <c r="E3176" s="153">
        <v>34.704999999999998</v>
      </c>
      <c r="F3176" s="153">
        <v>76.727000000000004</v>
      </c>
      <c r="G3176" s="153">
        <v>101.009</v>
      </c>
      <c r="H3176" s="153">
        <v>47.664000000000001</v>
      </c>
      <c r="I3176" s="153">
        <v>8.1929999999999996</v>
      </c>
      <c r="J3176" s="153">
        <v>0.27300000000000002</v>
      </c>
    </row>
    <row r="3177" spans="1:10" x14ac:dyDescent="0.25">
      <c r="A3177" s="152" t="s">
        <v>2997</v>
      </c>
      <c r="B3177" s="153">
        <v>5.2059372624774198</v>
      </c>
      <c r="C3177" s="153">
        <v>60.822631922766398</v>
      </c>
      <c r="D3177" s="153">
        <v>17.829999999999998</v>
      </c>
      <c r="E3177" s="153">
        <v>30.408999999999999</v>
      </c>
      <c r="F3177" s="153">
        <v>75.171999999999997</v>
      </c>
      <c r="G3177" s="153">
        <v>111.063</v>
      </c>
      <c r="H3177" s="153">
        <v>55.133000000000003</v>
      </c>
      <c r="I3177" s="153">
        <v>9.4719999999999995</v>
      </c>
      <c r="J3177" s="153">
        <v>0.28100000000000003</v>
      </c>
    </row>
    <row r="3178" spans="1:10" x14ac:dyDescent="0.25">
      <c r="A3178" s="152" t="s">
        <v>2998</v>
      </c>
      <c r="B3178" s="153">
        <v>5.0265733924287304</v>
      </c>
      <c r="C3178" s="153">
        <v>57.538852680161099</v>
      </c>
      <c r="D3178" s="153">
        <v>16.475999999999999</v>
      </c>
      <c r="E3178" s="153">
        <v>27.565999999999999</v>
      </c>
      <c r="F3178" s="153">
        <v>74.552000000000007</v>
      </c>
      <c r="G3178" s="153">
        <v>118.477</v>
      </c>
      <c r="H3178" s="153">
        <v>61.088999999999999</v>
      </c>
      <c r="I3178" s="153">
        <v>10.553000000000001</v>
      </c>
      <c r="J3178" s="153">
        <v>0.28699999999999998</v>
      </c>
    </row>
    <row r="3179" spans="1:10" x14ac:dyDescent="0.25">
      <c r="A3179" s="152" t="s">
        <v>2999</v>
      </c>
      <c r="B3179" s="153">
        <v>4.8411907363521403</v>
      </c>
      <c r="C3179" s="153">
        <v>54.120776993253898</v>
      </c>
      <c r="D3179" s="153">
        <v>15.106</v>
      </c>
      <c r="E3179" s="153">
        <v>26.068999999999999</v>
      </c>
      <c r="F3179" s="153">
        <v>75.376000000000005</v>
      </c>
      <c r="G3179" s="153">
        <v>123.867</v>
      </c>
      <c r="H3179" s="153">
        <v>65.427000000000007</v>
      </c>
      <c r="I3179" s="153">
        <v>11.416</v>
      </c>
      <c r="J3179" s="153">
        <v>0.29899999999999999</v>
      </c>
    </row>
    <row r="3180" spans="1:10" x14ac:dyDescent="0.25">
      <c r="A3180" s="152" t="s">
        <v>3000</v>
      </c>
      <c r="B3180" s="153">
        <v>4.7236688533571796</v>
      </c>
      <c r="C3180" s="153">
        <v>51.041242764316699</v>
      </c>
      <c r="D3180" s="153">
        <v>13.741</v>
      </c>
      <c r="E3180" s="153">
        <v>25.736000000000001</v>
      </c>
      <c r="F3180" s="153">
        <v>77.629000000000005</v>
      </c>
      <c r="G3180" s="153">
        <v>127.374</v>
      </c>
      <c r="H3180" s="153">
        <v>67.906999999999996</v>
      </c>
      <c r="I3180" s="153">
        <v>12.000999999999999</v>
      </c>
      <c r="J3180" s="153">
        <v>0.312</v>
      </c>
    </row>
    <row r="3181" spans="1:10" x14ac:dyDescent="0.25">
      <c r="A3181" s="152" t="s">
        <v>3001</v>
      </c>
      <c r="B3181" s="153">
        <v>4.6234548986843196</v>
      </c>
      <c r="C3181" s="153">
        <v>48.007936283499603</v>
      </c>
      <c r="D3181" s="153">
        <v>13.319000000000001</v>
      </c>
      <c r="E3181" s="153">
        <v>26.433</v>
      </c>
      <c r="F3181" s="153">
        <v>81.105000000000004</v>
      </c>
      <c r="G3181" s="153">
        <v>128.88999999999999</v>
      </c>
      <c r="H3181" s="153">
        <v>68.290999999999997</v>
      </c>
      <c r="I3181" s="153">
        <v>12.215</v>
      </c>
      <c r="J3181" s="153">
        <v>0.32700000000000001</v>
      </c>
    </row>
    <row r="3182" spans="1:10" x14ac:dyDescent="0.25">
      <c r="A3182" s="152" t="s">
        <v>3002</v>
      </c>
      <c r="B3182" s="153">
        <v>4.5169848303297</v>
      </c>
      <c r="C3182" s="153">
        <v>44.884673425266399</v>
      </c>
      <c r="D3182" s="153">
        <v>13.236000000000001</v>
      </c>
      <c r="E3182" s="153">
        <v>26.898</v>
      </c>
      <c r="F3182" s="153">
        <v>82.536000000000001</v>
      </c>
      <c r="G3182" s="153">
        <v>131.166</v>
      </c>
      <c r="H3182" s="153">
        <v>69.498999999999995</v>
      </c>
      <c r="I3182" s="153">
        <v>12.432</v>
      </c>
      <c r="J3182" s="153">
        <v>0.33300000000000002</v>
      </c>
    </row>
    <row r="3183" spans="1:10" x14ac:dyDescent="0.25">
      <c r="A3183" s="152" t="s">
        <v>3003</v>
      </c>
      <c r="B3183" s="153">
        <v>28.6647044451963</v>
      </c>
      <c r="C3183" s="153">
        <v>204.02823152582101</v>
      </c>
      <c r="D3183" s="153">
        <v>22.050999999999998</v>
      </c>
      <c r="E3183" s="153">
        <v>122.17700000000001</v>
      </c>
      <c r="F3183" s="153">
        <v>148.517</v>
      </c>
      <c r="G3183" s="153">
        <v>126.77</v>
      </c>
      <c r="H3183" s="153">
        <v>77.003</v>
      </c>
      <c r="I3183" s="153">
        <v>35.659999999999997</v>
      </c>
      <c r="J3183" s="153">
        <v>3.8220000000000001</v>
      </c>
    </row>
    <row r="3184" spans="1:10" x14ac:dyDescent="0.25">
      <c r="A3184" s="152" t="s">
        <v>3004</v>
      </c>
      <c r="B3184" s="153">
        <v>22.962728001359</v>
      </c>
      <c r="C3184" s="153">
        <v>167.67388753385299</v>
      </c>
      <c r="D3184" s="153">
        <v>25.273</v>
      </c>
      <c r="E3184" s="153">
        <v>135.976</v>
      </c>
      <c r="F3184" s="153">
        <v>136.358</v>
      </c>
      <c r="G3184" s="153">
        <v>95.722999999999999</v>
      </c>
      <c r="H3184" s="153">
        <v>60.988999999999997</v>
      </c>
      <c r="I3184" s="153">
        <v>20.349</v>
      </c>
      <c r="J3184" s="153">
        <v>1.992</v>
      </c>
    </row>
    <row r="3185" spans="1:10" x14ac:dyDescent="0.25">
      <c r="A3185" s="152" t="s">
        <v>3005</v>
      </c>
      <c r="B3185" s="153">
        <v>20.0724957113028</v>
      </c>
      <c r="C3185" s="153">
        <v>146.01714336089799</v>
      </c>
      <c r="D3185" s="153">
        <v>34.116</v>
      </c>
      <c r="E3185" s="153">
        <v>155.327</v>
      </c>
      <c r="F3185" s="153">
        <v>135.047</v>
      </c>
      <c r="G3185" s="153">
        <v>81.286000000000001</v>
      </c>
      <c r="H3185" s="153">
        <v>42</v>
      </c>
      <c r="I3185" s="153">
        <v>15.586</v>
      </c>
      <c r="J3185" s="153">
        <v>3.718</v>
      </c>
    </row>
    <row r="3186" spans="1:10" x14ac:dyDescent="0.25">
      <c r="A3186" s="152" t="s">
        <v>3006</v>
      </c>
      <c r="B3186" s="153">
        <v>19.9830276683814</v>
      </c>
      <c r="C3186" s="153">
        <v>137.631629963797</v>
      </c>
      <c r="D3186" s="153">
        <v>43.106999999999999</v>
      </c>
      <c r="E3186" s="153">
        <v>157.11199999999999</v>
      </c>
      <c r="F3186" s="153">
        <v>128.316</v>
      </c>
      <c r="G3186" s="153">
        <v>74.385999999999996</v>
      </c>
      <c r="H3186" s="153">
        <v>35.81</v>
      </c>
      <c r="I3186" s="153">
        <v>11.882</v>
      </c>
      <c r="J3186" s="153">
        <v>2.387</v>
      </c>
    </row>
    <row r="3187" spans="1:10" x14ac:dyDescent="0.25">
      <c r="A3187" s="152" t="s">
        <v>3007</v>
      </c>
      <c r="B3187" s="153">
        <v>18.584173136455899</v>
      </c>
      <c r="C3187" s="153">
        <v>125.385701559333</v>
      </c>
      <c r="D3187" s="153">
        <v>55.973999999999997</v>
      </c>
      <c r="E3187" s="153">
        <v>160.13800000000001</v>
      </c>
      <c r="F3187" s="153">
        <v>116.268</v>
      </c>
      <c r="G3187" s="153">
        <v>66.576999999999998</v>
      </c>
      <c r="H3187" s="153">
        <v>30.995999999999999</v>
      </c>
      <c r="I3187" s="153">
        <v>8.8170000000000002</v>
      </c>
      <c r="J3187" s="153">
        <v>1.21</v>
      </c>
    </row>
    <row r="3188" spans="1:10" x14ac:dyDescent="0.25">
      <c r="A3188" s="152" t="s">
        <v>3008</v>
      </c>
      <c r="B3188" s="153">
        <v>16.220642514856099</v>
      </c>
      <c r="C3188" s="153">
        <v>108.47499978890799</v>
      </c>
      <c r="D3188" s="153">
        <v>58.341999999999999</v>
      </c>
      <c r="E3188" s="153">
        <v>172.81299999999999</v>
      </c>
      <c r="F3188" s="153">
        <v>113.59399999999999</v>
      </c>
      <c r="G3188" s="153">
        <v>56.052999999999997</v>
      </c>
      <c r="H3188" s="153">
        <v>23.795000000000002</v>
      </c>
      <c r="I3188" s="153">
        <v>6.9139999999999997</v>
      </c>
      <c r="J3188" s="153">
        <v>1.129</v>
      </c>
    </row>
    <row r="3189" spans="1:10" x14ac:dyDescent="0.25">
      <c r="A3189" s="152" t="s">
        <v>3009</v>
      </c>
      <c r="B3189" s="153">
        <v>15.749511317024799</v>
      </c>
      <c r="C3189" s="153">
        <v>103.581024807495</v>
      </c>
      <c r="D3189" s="153">
        <v>46.634</v>
      </c>
      <c r="E3189" s="153">
        <v>160.31399999999999</v>
      </c>
      <c r="F3189" s="153">
        <v>106.30200000000001</v>
      </c>
      <c r="G3189" s="153">
        <v>48.997999999999998</v>
      </c>
      <c r="H3189" s="153">
        <v>18.373999999999999</v>
      </c>
      <c r="I3189" s="153">
        <v>4.423</v>
      </c>
      <c r="J3189" s="153">
        <v>0.55500000000000005</v>
      </c>
    </row>
    <row r="3190" spans="1:10" x14ac:dyDescent="0.25">
      <c r="A3190" s="152" t="s">
        <v>3010</v>
      </c>
      <c r="B3190" s="153">
        <v>12.163631586571301</v>
      </c>
      <c r="C3190" s="153">
        <v>91.852742201235998</v>
      </c>
      <c r="D3190" s="153">
        <v>34.676000000000002</v>
      </c>
      <c r="E3190" s="153">
        <v>139.22</v>
      </c>
      <c r="F3190" s="153">
        <v>97.992999999999995</v>
      </c>
      <c r="G3190" s="153">
        <v>40.520000000000003</v>
      </c>
      <c r="H3190" s="153">
        <v>14.981</v>
      </c>
      <c r="I3190" s="153">
        <v>2.871</v>
      </c>
      <c r="J3190" s="153">
        <v>7.9000000000000001E-2</v>
      </c>
    </row>
    <row r="3191" spans="1:10" x14ac:dyDescent="0.25">
      <c r="A3191" s="152" t="s">
        <v>3011</v>
      </c>
      <c r="B3191" s="153">
        <v>8.8130941402252407</v>
      </c>
      <c r="C3191" s="153">
        <v>85.517109332760697</v>
      </c>
      <c r="D3191" s="153">
        <v>19.521999999999998</v>
      </c>
      <c r="E3191" s="153">
        <v>102.53700000000001</v>
      </c>
      <c r="F3191" s="153">
        <v>90.528000000000006</v>
      </c>
      <c r="G3191" s="153">
        <v>39.130000000000003</v>
      </c>
      <c r="H3191" s="153">
        <v>12.143000000000001</v>
      </c>
      <c r="I3191" s="153">
        <v>2.6880000000000002</v>
      </c>
      <c r="J3191" s="153">
        <v>0.152</v>
      </c>
    </row>
    <row r="3192" spans="1:10" x14ac:dyDescent="0.25">
      <c r="A3192" s="152" t="s">
        <v>3012</v>
      </c>
      <c r="B3192" s="153">
        <v>6.0307788969257103</v>
      </c>
      <c r="C3192" s="153">
        <v>78.010864388908004</v>
      </c>
      <c r="D3192" s="153">
        <v>9.17</v>
      </c>
      <c r="E3192" s="153">
        <v>71.290000000000006</v>
      </c>
      <c r="F3192" s="153">
        <v>98.262</v>
      </c>
      <c r="G3192" s="153">
        <v>52.139000000000003</v>
      </c>
      <c r="H3192" s="153">
        <v>16.242000000000001</v>
      </c>
      <c r="I3192" s="153">
        <v>2.4620000000000002</v>
      </c>
      <c r="J3192" s="153">
        <v>9.5000000000000001E-2</v>
      </c>
    </row>
    <row r="3193" spans="1:10" x14ac:dyDescent="0.25">
      <c r="A3193" s="152" t="s">
        <v>3013</v>
      </c>
      <c r="B3193" s="153">
        <v>4.8633514219071898</v>
      </c>
      <c r="C3193" s="153">
        <v>70.133009459694094</v>
      </c>
      <c r="D3193" s="153">
        <v>5.8579999999999997</v>
      </c>
      <c r="E3193" s="153">
        <v>46.536000000000001</v>
      </c>
      <c r="F3193" s="153">
        <v>97.266000000000005</v>
      </c>
      <c r="G3193" s="153">
        <v>67.388999999999996</v>
      </c>
      <c r="H3193" s="153">
        <v>21.808</v>
      </c>
      <c r="I3193" s="153">
        <v>3.3330000000000002</v>
      </c>
      <c r="J3193" s="153">
        <v>0.09</v>
      </c>
    </row>
    <row r="3194" spans="1:10" x14ac:dyDescent="0.25">
      <c r="A3194" s="152" t="s">
        <v>3014</v>
      </c>
      <c r="B3194" s="153">
        <v>3.6119965718212099</v>
      </c>
      <c r="C3194" s="153">
        <v>55.749928064849001</v>
      </c>
      <c r="D3194" s="153">
        <v>4.9329999999999998</v>
      </c>
      <c r="E3194" s="153">
        <v>38.941000000000003</v>
      </c>
      <c r="F3194" s="153">
        <v>102.673</v>
      </c>
      <c r="G3194" s="153">
        <v>92.668999999999997</v>
      </c>
      <c r="H3194" s="153">
        <v>32.036999999999999</v>
      </c>
      <c r="I3194" s="153">
        <v>5.343</v>
      </c>
      <c r="J3194" s="153">
        <v>0.224</v>
      </c>
    </row>
    <row r="3195" spans="1:10" x14ac:dyDescent="0.25">
      <c r="A3195" s="152" t="s">
        <v>3015</v>
      </c>
      <c r="B3195" s="153">
        <v>3.3591639906843702</v>
      </c>
      <c r="C3195" s="153">
        <v>48.540538773359799</v>
      </c>
      <c r="D3195" s="153">
        <v>4.4960000000000004</v>
      </c>
      <c r="E3195" s="153">
        <v>43.807000000000002</v>
      </c>
      <c r="F3195" s="153">
        <v>108.176</v>
      </c>
      <c r="G3195" s="153">
        <v>106.75700000000001</v>
      </c>
      <c r="H3195" s="153">
        <v>44.441000000000003</v>
      </c>
      <c r="I3195" s="153">
        <v>7.2770000000000001</v>
      </c>
      <c r="J3195" s="153">
        <v>0.36599999999999999</v>
      </c>
    </row>
    <row r="3196" spans="1:10" x14ac:dyDescent="0.25">
      <c r="A3196" s="152" t="s">
        <v>3016</v>
      </c>
      <c r="B3196" s="153">
        <v>3.1672197517303999</v>
      </c>
      <c r="C3196" s="153">
        <v>45.092916810173001</v>
      </c>
      <c r="D3196" s="153">
        <v>3.0579999999999998</v>
      </c>
      <c r="E3196" s="153">
        <v>33.618000000000002</v>
      </c>
      <c r="F3196" s="153">
        <v>94.947999999999993</v>
      </c>
      <c r="G3196" s="153">
        <v>123.806</v>
      </c>
      <c r="H3196" s="153">
        <v>62.34</v>
      </c>
      <c r="I3196" s="153">
        <v>10.989000000000001</v>
      </c>
      <c r="J3196" s="153">
        <v>0.441</v>
      </c>
    </row>
    <row r="3197" spans="1:10" x14ac:dyDescent="0.25">
      <c r="A3197" s="152" t="s">
        <v>3017</v>
      </c>
      <c r="B3197" s="153">
        <v>2.81742778478411</v>
      </c>
      <c r="C3197" s="153">
        <v>41.789629258553902</v>
      </c>
      <c r="D3197" s="153">
        <v>2.8239999999999998</v>
      </c>
      <c r="E3197" s="153">
        <v>31.385999999999999</v>
      </c>
      <c r="F3197" s="153">
        <v>92.257000000000005</v>
      </c>
      <c r="G3197" s="153">
        <v>130.70500000000001</v>
      </c>
      <c r="H3197" s="153">
        <v>69.561999999999998</v>
      </c>
      <c r="I3197" s="153">
        <v>12.62</v>
      </c>
      <c r="J3197" s="153">
        <v>0.46600000000000003</v>
      </c>
    </row>
    <row r="3198" spans="1:10" x14ac:dyDescent="0.25">
      <c r="A3198" s="152" t="s">
        <v>3018</v>
      </c>
      <c r="B3198" s="153">
        <v>2.5483791733540402</v>
      </c>
      <c r="C3198" s="153">
        <v>38.8615212790979</v>
      </c>
      <c r="D3198" s="153">
        <v>2.79</v>
      </c>
      <c r="E3198" s="153">
        <v>30.315999999999999</v>
      </c>
      <c r="F3198" s="153">
        <v>91.069000000000003</v>
      </c>
      <c r="G3198" s="153">
        <v>135.03</v>
      </c>
      <c r="H3198" s="153">
        <v>74.040000000000006</v>
      </c>
      <c r="I3198" s="153">
        <v>13.728999999999999</v>
      </c>
      <c r="J3198" s="153">
        <v>0.48599999999999999</v>
      </c>
    </row>
    <row r="3199" spans="1:10" x14ac:dyDescent="0.25">
      <c r="A3199" s="152" t="s">
        <v>3019</v>
      </c>
      <c r="B3199" s="153">
        <v>2.3225154402217698</v>
      </c>
      <c r="C3199" s="153">
        <v>36.112946329202899</v>
      </c>
      <c r="D3199" s="153">
        <v>2.964</v>
      </c>
      <c r="E3199" s="153">
        <v>30.553000000000001</v>
      </c>
      <c r="F3199" s="153">
        <v>92.103999999999999</v>
      </c>
      <c r="G3199" s="153">
        <v>137.798</v>
      </c>
      <c r="H3199" s="153">
        <v>75.938000000000002</v>
      </c>
      <c r="I3199" s="153">
        <v>14.263999999999999</v>
      </c>
      <c r="J3199" s="153">
        <v>0.499</v>
      </c>
    </row>
    <row r="3200" spans="1:10" x14ac:dyDescent="0.25">
      <c r="A3200" s="152" t="s">
        <v>3020</v>
      </c>
      <c r="B3200" s="153">
        <v>2.1295091246958902</v>
      </c>
      <c r="C3200" s="153">
        <v>33.5441409832912</v>
      </c>
      <c r="D3200" s="153">
        <v>3.0059999999999998</v>
      </c>
      <c r="E3200" s="153">
        <v>30.984999999999999</v>
      </c>
      <c r="F3200" s="153">
        <v>93.403000000000006</v>
      </c>
      <c r="G3200" s="153">
        <v>139.745</v>
      </c>
      <c r="H3200" s="153">
        <v>77.009</v>
      </c>
      <c r="I3200" s="153">
        <v>14.465999999999999</v>
      </c>
      <c r="J3200" s="153">
        <v>0.50600000000000001</v>
      </c>
    </row>
    <row r="3201" spans="1:10" x14ac:dyDescent="0.25">
      <c r="A3201" s="152" t="s">
        <v>3021</v>
      </c>
      <c r="B3201" s="153">
        <v>1.9522312542289399</v>
      </c>
      <c r="C3201" s="153">
        <v>31.043375815399699</v>
      </c>
      <c r="D3201" s="153">
        <v>3.0369999999999999</v>
      </c>
      <c r="E3201" s="153">
        <v>31.31</v>
      </c>
      <c r="F3201" s="153">
        <v>94.381</v>
      </c>
      <c r="G3201" s="153">
        <v>141.208</v>
      </c>
      <c r="H3201" s="153">
        <v>77.816000000000003</v>
      </c>
      <c r="I3201" s="153">
        <v>14.616</v>
      </c>
      <c r="J3201" s="153">
        <v>0.51200000000000001</v>
      </c>
    </row>
    <row r="3202" spans="1:10" x14ac:dyDescent="0.25">
      <c r="A3202" s="152" t="s">
        <v>3022</v>
      </c>
      <c r="B3202" s="153">
        <v>1.8043981163245999</v>
      </c>
      <c r="C3202" s="153">
        <v>28.7749508641562</v>
      </c>
      <c r="D3202" s="153">
        <v>3.0619999999999998</v>
      </c>
      <c r="E3202" s="153">
        <v>31.567</v>
      </c>
      <c r="F3202" s="153">
        <v>95.156000000000006</v>
      </c>
      <c r="G3202" s="153">
        <v>142.36699999999999</v>
      </c>
      <c r="H3202" s="153">
        <v>78.454999999999998</v>
      </c>
      <c r="I3202" s="153">
        <v>14.737</v>
      </c>
      <c r="J3202" s="153">
        <v>0.51600000000000001</v>
      </c>
    </row>
    <row r="3203" spans="1:10" x14ac:dyDescent="0.25">
      <c r="A3203" s="152" t="s">
        <v>3023</v>
      </c>
      <c r="B3203" s="153">
        <v>218.677308452576</v>
      </c>
      <c r="C3203" s="153">
        <v>397.87265004155398</v>
      </c>
      <c r="D3203" s="153">
        <v>52.415999999999997</v>
      </c>
      <c r="E3203" s="153">
        <v>228.173</v>
      </c>
      <c r="F3203" s="153">
        <v>303.38499999999999</v>
      </c>
      <c r="G3203" s="153">
        <v>279.10399999999998</v>
      </c>
      <c r="H3203" s="153">
        <v>234.24</v>
      </c>
      <c r="I3203" s="153">
        <v>132.596</v>
      </c>
      <c r="J3203" s="153">
        <v>50.085999999999999</v>
      </c>
    </row>
    <row r="3204" spans="1:10" x14ac:dyDescent="0.25">
      <c r="A3204" s="152" t="s">
        <v>3024</v>
      </c>
      <c r="B3204" s="153">
        <v>195.28682910654001</v>
      </c>
      <c r="C3204" s="153">
        <v>370.28462609219901</v>
      </c>
      <c r="D3204" s="153">
        <v>52.415999999999997</v>
      </c>
      <c r="E3204" s="153">
        <v>228.173</v>
      </c>
      <c r="F3204" s="153">
        <v>303.38499999999999</v>
      </c>
      <c r="G3204" s="153">
        <v>279.10399999999998</v>
      </c>
      <c r="H3204" s="153">
        <v>234.24</v>
      </c>
      <c r="I3204" s="153">
        <v>132.596</v>
      </c>
      <c r="J3204" s="153">
        <v>50.085999999999999</v>
      </c>
    </row>
    <row r="3205" spans="1:10" x14ac:dyDescent="0.25">
      <c r="A3205" s="152" t="s">
        <v>3025</v>
      </c>
      <c r="B3205" s="153">
        <v>172.357669888949</v>
      </c>
      <c r="C3205" s="153">
        <v>345.19018291234403</v>
      </c>
      <c r="D3205" s="153">
        <v>52.415999999999997</v>
      </c>
      <c r="E3205" s="153">
        <v>228.173</v>
      </c>
      <c r="F3205" s="153">
        <v>303.38499999999999</v>
      </c>
      <c r="G3205" s="153">
        <v>279.10399999999998</v>
      </c>
      <c r="H3205" s="153">
        <v>234.24</v>
      </c>
      <c r="I3205" s="153">
        <v>132.596</v>
      </c>
      <c r="J3205" s="153">
        <v>50.085999999999999</v>
      </c>
    </row>
    <row r="3206" spans="1:10" x14ac:dyDescent="0.25">
      <c r="A3206" s="152" t="s">
        <v>3026</v>
      </c>
      <c r="B3206" s="153">
        <v>150.59749860214001</v>
      </c>
      <c r="C3206" s="153">
        <v>320.27954012809499</v>
      </c>
      <c r="D3206" s="153">
        <v>53.554000000000002</v>
      </c>
      <c r="E3206" s="153">
        <v>233.12899999999999</v>
      </c>
      <c r="F3206" s="153">
        <v>309.97500000000002</v>
      </c>
      <c r="G3206" s="153">
        <v>285.16500000000002</v>
      </c>
      <c r="H3206" s="153">
        <v>239.328</v>
      </c>
      <c r="I3206" s="153">
        <v>135.47499999999999</v>
      </c>
      <c r="J3206" s="153">
        <v>51.173999999999999</v>
      </c>
    </row>
    <row r="3207" spans="1:10" x14ac:dyDescent="0.25">
      <c r="A3207" s="152" t="s">
        <v>3027</v>
      </c>
      <c r="B3207" s="153">
        <v>130.27539815439201</v>
      </c>
      <c r="C3207" s="153">
        <v>294.24171238059898</v>
      </c>
      <c r="D3207" s="153">
        <v>142.477</v>
      </c>
      <c r="E3207" s="153">
        <v>288.86099999999999</v>
      </c>
      <c r="F3207" s="153">
        <v>320.077</v>
      </c>
      <c r="G3207" s="153">
        <v>297.63099999999997</v>
      </c>
      <c r="H3207" s="153">
        <v>219.57</v>
      </c>
      <c r="I3207" s="153">
        <v>137.59899999999999</v>
      </c>
      <c r="J3207" s="153">
        <v>40.984999999999999</v>
      </c>
    </row>
    <row r="3208" spans="1:10" x14ac:dyDescent="0.25">
      <c r="A3208" s="152" t="s">
        <v>3028</v>
      </c>
      <c r="B3208" s="153">
        <v>111.040830263399</v>
      </c>
      <c r="C3208" s="153">
        <v>268.09678431094801</v>
      </c>
      <c r="D3208" s="153">
        <v>129.68100000000001</v>
      </c>
      <c r="E3208" s="153">
        <v>299.28500000000003</v>
      </c>
      <c r="F3208" s="153">
        <v>324.27999999999997</v>
      </c>
      <c r="G3208" s="153">
        <v>290.73700000000002</v>
      </c>
      <c r="H3208" s="153">
        <v>210.17400000000001</v>
      </c>
      <c r="I3208" s="153">
        <v>118.697</v>
      </c>
      <c r="J3208" s="153">
        <v>35.345999999999997</v>
      </c>
    </row>
    <row r="3209" spans="1:10" x14ac:dyDescent="0.25">
      <c r="A3209" s="152" t="s">
        <v>3029</v>
      </c>
      <c r="B3209" s="153">
        <v>105.675176823257</v>
      </c>
      <c r="C3209" s="153">
        <v>261.48728835508098</v>
      </c>
      <c r="D3209" s="153">
        <v>110.279</v>
      </c>
      <c r="E3209" s="153">
        <v>289.99900000000002</v>
      </c>
      <c r="F3209" s="153">
        <v>307.85199999999998</v>
      </c>
      <c r="G3209" s="153">
        <v>266.57799999999997</v>
      </c>
      <c r="H3209" s="153">
        <v>188.80099999999999</v>
      </c>
      <c r="I3209" s="153">
        <v>94.549000000000007</v>
      </c>
      <c r="J3209" s="153">
        <v>28.141999999999999</v>
      </c>
    </row>
    <row r="3210" spans="1:10" x14ac:dyDescent="0.25">
      <c r="A3210" s="152" t="s">
        <v>3030</v>
      </c>
      <c r="B3210" s="153">
        <v>128.03730730473001</v>
      </c>
      <c r="C3210" s="153">
        <v>295.39089727974198</v>
      </c>
      <c r="D3210" s="153">
        <v>98.894000000000005</v>
      </c>
      <c r="E3210" s="153">
        <v>285.20499999999998</v>
      </c>
      <c r="F3210" s="153">
        <v>303.56700000000001</v>
      </c>
      <c r="G3210" s="153">
        <v>257.262</v>
      </c>
      <c r="H3210" s="153">
        <v>175.971</v>
      </c>
      <c r="I3210" s="153">
        <v>79.796999999999997</v>
      </c>
      <c r="J3210" s="153">
        <v>24.303999999999998</v>
      </c>
    </row>
    <row r="3211" spans="1:10" x14ac:dyDescent="0.25">
      <c r="A3211" s="152" t="s">
        <v>3031</v>
      </c>
      <c r="B3211" s="153">
        <v>109.168668428955</v>
      </c>
      <c r="C3211" s="153">
        <v>268.93495583895498</v>
      </c>
      <c r="D3211" s="153">
        <v>84.760999999999996</v>
      </c>
      <c r="E3211" s="153">
        <v>261.59800000000001</v>
      </c>
      <c r="F3211" s="153">
        <v>283.072</v>
      </c>
      <c r="G3211" s="153">
        <v>236.84700000000001</v>
      </c>
      <c r="H3211" s="153">
        <v>154.98500000000001</v>
      </c>
      <c r="I3211" s="153">
        <v>64.590999999999994</v>
      </c>
      <c r="J3211" s="153">
        <v>20.545999999999999</v>
      </c>
    </row>
    <row r="3212" spans="1:10" x14ac:dyDescent="0.25">
      <c r="A3212" s="152" t="s">
        <v>3032</v>
      </c>
      <c r="B3212" s="153">
        <v>89.044167678134301</v>
      </c>
      <c r="C3212" s="153">
        <v>235.66341583630401</v>
      </c>
      <c r="D3212" s="153">
        <v>71.123000000000005</v>
      </c>
      <c r="E3212" s="153">
        <v>235.49799999999999</v>
      </c>
      <c r="F3212" s="153">
        <v>258.86700000000002</v>
      </c>
      <c r="G3212" s="153">
        <v>213.98500000000001</v>
      </c>
      <c r="H3212" s="153">
        <v>133.90700000000001</v>
      </c>
      <c r="I3212" s="153">
        <v>50.639000000000003</v>
      </c>
      <c r="J3212" s="153">
        <v>16.981000000000002</v>
      </c>
    </row>
    <row r="3213" spans="1:10" x14ac:dyDescent="0.25">
      <c r="A3213" s="152" t="s">
        <v>3033</v>
      </c>
      <c r="B3213" s="153">
        <v>67.308797587295601</v>
      </c>
      <c r="C3213" s="153">
        <v>194.28040704217901</v>
      </c>
      <c r="D3213" s="153">
        <v>70.113</v>
      </c>
      <c r="E3213" s="153">
        <v>215.53800000000001</v>
      </c>
      <c r="F3213" s="153">
        <v>244.398</v>
      </c>
      <c r="G3213" s="153">
        <v>199.55699999999999</v>
      </c>
      <c r="H3213" s="153">
        <v>117.56699999999999</v>
      </c>
      <c r="I3213" s="153">
        <v>52.228000000000002</v>
      </c>
      <c r="J3213" s="153">
        <v>20.599</v>
      </c>
    </row>
    <row r="3214" spans="1:10" x14ac:dyDescent="0.25">
      <c r="A3214" s="152" t="s">
        <v>3034</v>
      </c>
      <c r="B3214" s="153">
        <v>54.2648307091101</v>
      </c>
      <c r="C3214" s="153">
        <v>175.928838026542</v>
      </c>
      <c r="D3214" s="153">
        <v>62.621000000000002</v>
      </c>
      <c r="E3214" s="153">
        <v>202.66399999999999</v>
      </c>
      <c r="F3214" s="153">
        <v>232.62799999999999</v>
      </c>
      <c r="G3214" s="153">
        <v>192.06899999999999</v>
      </c>
      <c r="H3214" s="153">
        <v>115.676</v>
      </c>
      <c r="I3214" s="153">
        <v>53.168999999999997</v>
      </c>
      <c r="J3214" s="153">
        <v>21.172999999999998</v>
      </c>
    </row>
    <row r="3215" spans="1:10" x14ac:dyDescent="0.25">
      <c r="A3215" s="152" t="s">
        <v>3035</v>
      </c>
      <c r="B3215" s="153">
        <v>47.372516686774702</v>
      </c>
      <c r="C3215" s="153">
        <v>162.37323939924201</v>
      </c>
      <c r="D3215" s="153">
        <v>53.65</v>
      </c>
      <c r="E3215" s="153">
        <v>183.666</v>
      </c>
      <c r="F3215" s="153">
        <v>213.47399999999999</v>
      </c>
      <c r="G3215" s="153">
        <v>178.22800000000001</v>
      </c>
      <c r="H3215" s="153">
        <v>109.655</v>
      </c>
      <c r="I3215" s="153">
        <v>51.985999999999997</v>
      </c>
      <c r="J3215" s="153">
        <v>20.881</v>
      </c>
    </row>
    <row r="3216" spans="1:10" x14ac:dyDescent="0.25">
      <c r="A3216" s="152" t="s">
        <v>3036</v>
      </c>
      <c r="B3216" s="153">
        <v>41.2394354709769</v>
      </c>
      <c r="C3216" s="153">
        <v>149.27443550297301</v>
      </c>
      <c r="D3216" s="153">
        <v>43.198999999999998</v>
      </c>
      <c r="E3216" s="153">
        <v>164.04400000000001</v>
      </c>
      <c r="F3216" s="153">
        <v>195.99299999999999</v>
      </c>
      <c r="G3216" s="153">
        <v>167.453</v>
      </c>
      <c r="H3216" s="153">
        <v>106.914</v>
      </c>
      <c r="I3216" s="153">
        <v>53.503</v>
      </c>
      <c r="J3216" s="153">
        <v>21.494</v>
      </c>
    </row>
    <row r="3217" spans="1:10" x14ac:dyDescent="0.25">
      <c r="A3217" s="152" t="s">
        <v>3037</v>
      </c>
      <c r="B3217" s="153">
        <v>36.210915631304502</v>
      </c>
      <c r="C3217" s="153">
        <v>136.74469931306101</v>
      </c>
      <c r="D3217" s="153">
        <v>37.639000000000003</v>
      </c>
      <c r="E3217" s="153">
        <v>150.04400000000001</v>
      </c>
      <c r="F3217" s="153">
        <v>182.166</v>
      </c>
      <c r="G3217" s="153">
        <v>157.49799999999999</v>
      </c>
      <c r="H3217" s="153">
        <v>101.988</v>
      </c>
      <c r="I3217" s="153">
        <v>51.959000000000003</v>
      </c>
      <c r="J3217" s="153">
        <v>20.666</v>
      </c>
    </row>
    <row r="3218" spans="1:10" x14ac:dyDescent="0.25">
      <c r="A3218" s="152" t="s">
        <v>3038</v>
      </c>
      <c r="B3218" s="153">
        <v>31.8670290435096</v>
      </c>
      <c r="C3218" s="153">
        <v>125.274152521397</v>
      </c>
      <c r="D3218" s="153">
        <v>33.058999999999997</v>
      </c>
      <c r="E3218" s="153">
        <v>138.00299999999999</v>
      </c>
      <c r="F3218" s="153">
        <v>170.483</v>
      </c>
      <c r="G3218" s="153">
        <v>149.19900000000001</v>
      </c>
      <c r="H3218" s="153">
        <v>97.713999999999999</v>
      </c>
      <c r="I3218" s="153">
        <v>50.392000000000003</v>
      </c>
      <c r="J3218" s="153">
        <v>19.690000000000001</v>
      </c>
    </row>
    <row r="3219" spans="1:10" x14ac:dyDescent="0.25">
      <c r="A3219" s="152" t="s">
        <v>3039</v>
      </c>
      <c r="B3219" s="153">
        <v>28.503808483909999</v>
      </c>
      <c r="C3219" s="153">
        <v>115.202507271645</v>
      </c>
      <c r="D3219" s="153">
        <v>29.260999999999999</v>
      </c>
      <c r="E3219" s="153">
        <v>127.631</v>
      </c>
      <c r="F3219" s="153">
        <v>160.702</v>
      </c>
      <c r="G3219" s="153">
        <v>142.364</v>
      </c>
      <c r="H3219" s="153">
        <v>94.027000000000001</v>
      </c>
      <c r="I3219" s="153">
        <v>48.796999999999997</v>
      </c>
      <c r="J3219" s="153">
        <v>18.597999999999999</v>
      </c>
    </row>
    <row r="3220" spans="1:10" x14ac:dyDescent="0.25">
      <c r="A3220" s="152" t="s">
        <v>3040</v>
      </c>
      <c r="B3220" s="153">
        <v>25.522848285209601</v>
      </c>
      <c r="C3220" s="153">
        <v>105.94578461606601</v>
      </c>
      <c r="D3220" s="153">
        <v>26.081</v>
      </c>
      <c r="E3220" s="153">
        <v>118.58799999999999</v>
      </c>
      <c r="F3220" s="153">
        <v>152.423</v>
      </c>
      <c r="G3220" s="153">
        <v>136.709</v>
      </c>
      <c r="H3220" s="153">
        <v>90.793000000000006</v>
      </c>
      <c r="I3220" s="153">
        <v>47.149000000000001</v>
      </c>
      <c r="J3220" s="153">
        <v>17.396999999999998</v>
      </c>
    </row>
    <row r="3221" spans="1:10" x14ac:dyDescent="0.25">
      <c r="A3221" s="152" t="s">
        <v>3041</v>
      </c>
      <c r="B3221" s="153">
        <v>23.008351299294901</v>
      </c>
      <c r="C3221" s="153">
        <v>97.588308976991101</v>
      </c>
      <c r="D3221" s="153">
        <v>23.384</v>
      </c>
      <c r="E3221" s="153">
        <v>110.559</v>
      </c>
      <c r="F3221" s="153">
        <v>145.27000000000001</v>
      </c>
      <c r="G3221" s="153">
        <v>131.947</v>
      </c>
      <c r="H3221" s="153">
        <v>87.852999999999994</v>
      </c>
      <c r="I3221" s="153">
        <v>45.395000000000003</v>
      </c>
      <c r="J3221" s="153">
        <v>16.091999999999999</v>
      </c>
    </row>
    <row r="3222" spans="1:10" x14ac:dyDescent="0.25">
      <c r="A3222" s="152" t="s">
        <v>3042</v>
      </c>
      <c r="B3222" s="153">
        <v>20.946422095330401</v>
      </c>
      <c r="C3222" s="153">
        <v>90.560757808716204</v>
      </c>
      <c r="D3222" s="153">
        <v>21.117999999999999</v>
      </c>
      <c r="E3222" s="153">
        <v>103.56100000000001</v>
      </c>
      <c r="F3222" s="153">
        <v>139.334</v>
      </c>
      <c r="G3222" s="153">
        <v>128.167</v>
      </c>
      <c r="H3222" s="153">
        <v>85.319000000000003</v>
      </c>
      <c r="I3222" s="153">
        <v>43.619</v>
      </c>
      <c r="J3222" s="153">
        <v>14.742000000000001</v>
      </c>
    </row>
    <row r="3223" spans="1:10" x14ac:dyDescent="0.25">
      <c r="A3223" s="152" t="s">
        <v>3043</v>
      </c>
      <c r="B3223" s="153">
        <v>334.54151289329701</v>
      </c>
      <c r="C3223" s="153">
        <v>491.89254778893599</v>
      </c>
      <c r="D3223" s="153">
        <v>55.389000000000003</v>
      </c>
      <c r="E3223" s="153">
        <v>249.32499999999999</v>
      </c>
      <c r="F3223" s="153">
        <v>322.81099999999998</v>
      </c>
      <c r="G3223" s="153">
        <v>294.31799999999998</v>
      </c>
      <c r="H3223" s="153">
        <v>273.72800000000001</v>
      </c>
      <c r="I3223" s="153">
        <v>148.65299999999999</v>
      </c>
      <c r="J3223" s="153">
        <v>105.776</v>
      </c>
    </row>
    <row r="3224" spans="1:10" x14ac:dyDescent="0.25">
      <c r="A3224" s="152" t="s">
        <v>3044</v>
      </c>
      <c r="B3224" s="153">
        <v>312.40657461520698</v>
      </c>
      <c r="C3224" s="153">
        <v>468.50018048450403</v>
      </c>
      <c r="D3224" s="153">
        <v>55.389000000000003</v>
      </c>
      <c r="E3224" s="153">
        <v>249.32499999999999</v>
      </c>
      <c r="F3224" s="153">
        <v>322.81099999999998</v>
      </c>
      <c r="G3224" s="153">
        <v>294.31799999999998</v>
      </c>
      <c r="H3224" s="153">
        <v>273.72800000000001</v>
      </c>
      <c r="I3224" s="153">
        <v>148.65299999999999</v>
      </c>
      <c r="J3224" s="153">
        <v>105.776</v>
      </c>
    </row>
    <row r="3225" spans="1:10" x14ac:dyDescent="0.25">
      <c r="A3225" s="152" t="s">
        <v>3045</v>
      </c>
      <c r="B3225" s="153">
        <v>291.474020776609</v>
      </c>
      <c r="C3225" s="153">
        <v>445.99450070555702</v>
      </c>
      <c r="D3225" s="153">
        <v>55.389000000000003</v>
      </c>
      <c r="E3225" s="153">
        <v>249.32499999999999</v>
      </c>
      <c r="F3225" s="153">
        <v>322.81099999999998</v>
      </c>
      <c r="G3225" s="153">
        <v>294.31799999999998</v>
      </c>
      <c r="H3225" s="153">
        <v>273.72800000000001</v>
      </c>
      <c r="I3225" s="153">
        <v>148.65299999999999</v>
      </c>
      <c r="J3225" s="153">
        <v>105.776</v>
      </c>
    </row>
    <row r="3226" spans="1:10" x14ac:dyDescent="0.25">
      <c r="A3226" s="152" t="s">
        <v>3046</v>
      </c>
      <c r="B3226" s="153">
        <v>270.93819221862299</v>
      </c>
      <c r="C3226" s="153">
        <v>423.618374054426</v>
      </c>
      <c r="D3226" s="153">
        <v>55.389000000000003</v>
      </c>
      <c r="E3226" s="153">
        <v>249.32499999999999</v>
      </c>
      <c r="F3226" s="153">
        <v>322.81099999999998</v>
      </c>
      <c r="G3226" s="153">
        <v>294.31799999999998</v>
      </c>
      <c r="H3226" s="153">
        <v>273.72800000000001</v>
      </c>
      <c r="I3226" s="153">
        <v>148.65299999999999</v>
      </c>
      <c r="J3226" s="153">
        <v>105.776</v>
      </c>
    </row>
    <row r="3227" spans="1:10" x14ac:dyDescent="0.25">
      <c r="A3227" s="152" t="s">
        <v>3047</v>
      </c>
      <c r="B3227" s="153">
        <v>253.28408469119401</v>
      </c>
      <c r="C3227" s="153">
        <v>402.36454515048399</v>
      </c>
      <c r="D3227" s="153">
        <v>54.243000000000002</v>
      </c>
      <c r="E3227" s="153">
        <v>244.167</v>
      </c>
      <c r="F3227" s="153">
        <v>316.13099999999997</v>
      </c>
      <c r="G3227" s="153">
        <v>288.22899999999998</v>
      </c>
      <c r="H3227" s="153">
        <v>268.065</v>
      </c>
      <c r="I3227" s="153">
        <v>145.577</v>
      </c>
      <c r="J3227" s="153">
        <v>103.58799999999999</v>
      </c>
    </row>
    <row r="3228" spans="1:10" x14ac:dyDescent="0.25">
      <c r="A3228" s="152" t="s">
        <v>3048</v>
      </c>
      <c r="B3228" s="153">
        <v>235.200453243509</v>
      </c>
      <c r="C3228" s="153">
        <v>382.66210267319701</v>
      </c>
      <c r="D3228" s="153">
        <v>53.478999999999999</v>
      </c>
      <c r="E3228" s="153">
        <v>240.72800000000001</v>
      </c>
      <c r="F3228" s="153">
        <v>311.67899999999997</v>
      </c>
      <c r="G3228" s="153">
        <v>284.16899999999998</v>
      </c>
      <c r="H3228" s="153">
        <v>264.28899999999999</v>
      </c>
      <c r="I3228" s="153">
        <v>143.52699999999999</v>
      </c>
      <c r="J3228" s="153">
        <v>102.129</v>
      </c>
    </row>
    <row r="3229" spans="1:10" x14ac:dyDescent="0.25">
      <c r="A3229" s="152" t="s">
        <v>3049</v>
      </c>
      <c r="B3229" s="153">
        <v>219.22090603924499</v>
      </c>
      <c r="C3229" s="153">
        <v>365.71417611104198</v>
      </c>
      <c r="D3229" s="153">
        <v>54.021999999999998</v>
      </c>
      <c r="E3229" s="153">
        <v>243.16900000000001</v>
      </c>
      <c r="F3229" s="153">
        <v>314.83999999999997</v>
      </c>
      <c r="G3229" s="153">
        <v>287.05200000000002</v>
      </c>
      <c r="H3229" s="153">
        <v>266.97000000000003</v>
      </c>
      <c r="I3229" s="153">
        <v>144.982</v>
      </c>
      <c r="J3229" s="153">
        <v>103.16500000000001</v>
      </c>
    </row>
    <row r="3230" spans="1:10" x14ac:dyDescent="0.25">
      <c r="A3230" s="152" t="s">
        <v>3050</v>
      </c>
      <c r="B3230" s="153">
        <v>210.667703703325</v>
      </c>
      <c r="C3230" s="153">
        <v>358.413307787012</v>
      </c>
      <c r="D3230" s="153">
        <v>76.745999999999995</v>
      </c>
      <c r="E3230" s="153">
        <v>253.75399999999999</v>
      </c>
      <c r="F3230" s="153">
        <v>314.02499999999998</v>
      </c>
      <c r="G3230" s="153">
        <v>290.24700000000001</v>
      </c>
      <c r="H3230" s="153">
        <v>260.17099999999999</v>
      </c>
      <c r="I3230" s="153">
        <v>154.05799999999999</v>
      </c>
      <c r="J3230" s="153">
        <v>102.599</v>
      </c>
    </row>
    <row r="3231" spans="1:10" x14ac:dyDescent="0.25">
      <c r="A3231" s="152" t="s">
        <v>3051</v>
      </c>
      <c r="B3231" s="153">
        <v>221.939819508526</v>
      </c>
      <c r="C3231" s="153">
        <v>376.29055124426998</v>
      </c>
      <c r="D3231" s="153">
        <v>101.73</v>
      </c>
      <c r="E3231" s="153">
        <v>267.60899999999998</v>
      </c>
      <c r="F3231" s="153">
        <v>316.33499999999998</v>
      </c>
      <c r="G3231" s="153">
        <v>296.60399999999998</v>
      </c>
      <c r="H3231" s="153">
        <v>255.59</v>
      </c>
      <c r="I3231" s="153">
        <v>165.292</v>
      </c>
      <c r="J3231" s="153">
        <v>103.04</v>
      </c>
    </row>
    <row r="3232" spans="1:10" x14ac:dyDescent="0.25">
      <c r="A3232" s="152" t="s">
        <v>3052</v>
      </c>
      <c r="B3232" s="153">
        <v>176.336354536828</v>
      </c>
      <c r="C3232" s="153">
        <v>334.57188510500902</v>
      </c>
      <c r="D3232" s="153">
        <v>126.572</v>
      </c>
      <c r="E3232" s="153">
        <v>277.947</v>
      </c>
      <c r="F3232" s="153">
        <v>313.64999999999998</v>
      </c>
      <c r="G3232" s="153">
        <v>298.51600000000002</v>
      </c>
      <c r="H3232" s="153">
        <v>246.56899999999999</v>
      </c>
      <c r="I3232" s="153">
        <v>174.51599999999999</v>
      </c>
      <c r="J3232" s="153">
        <v>101.83</v>
      </c>
    </row>
    <row r="3233" spans="1:10" x14ac:dyDescent="0.25">
      <c r="A3233" s="152" t="s">
        <v>3053</v>
      </c>
      <c r="B3233" s="153">
        <v>160.65716529811701</v>
      </c>
      <c r="C3233" s="153">
        <v>321.63676784949701</v>
      </c>
      <c r="D3233" s="153">
        <v>126.901</v>
      </c>
      <c r="E3233" s="153">
        <v>281.81400000000002</v>
      </c>
      <c r="F3233" s="153">
        <v>300.06099999999998</v>
      </c>
      <c r="G3233" s="153">
        <v>276.99099999999999</v>
      </c>
      <c r="H3233" s="153">
        <v>234.959</v>
      </c>
      <c r="I3233" s="153">
        <v>169.03800000000001</v>
      </c>
      <c r="J3233" s="153">
        <v>98.635999999999996</v>
      </c>
    </row>
    <row r="3234" spans="1:10" x14ac:dyDescent="0.25">
      <c r="A3234" s="152" t="s">
        <v>3054</v>
      </c>
      <c r="B3234" s="153">
        <v>147.022453812723</v>
      </c>
      <c r="C3234" s="153">
        <v>306.04237463185399</v>
      </c>
      <c r="D3234" s="153">
        <v>127.154</v>
      </c>
      <c r="E3234" s="153">
        <v>290.202</v>
      </c>
      <c r="F3234" s="153">
        <v>319.90300000000002</v>
      </c>
      <c r="G3234" s="153">
        <v>267.57499999999999</v>
      </c>
      <c r="H3234" s="153">
        <v>213.59899999999999</v>
      </c>
      <c r="I3234" s="153">
        <v>128.887</v>
      </c>
      <c r="J3234" s="153">
        <v>73.08</v>
      </c>
    </row>
    <row r="3235" spans="1:10" x14ac:dyDescent="0.25">
      <c r="A3235" s="152" t="s">
        <v>3055</v>
      </c>
      <c r="B3235" s="153">
        <v>131.243048502313</v>
      </c>
      <c r="C3235" s="153">
        <v>291.27458067309198</v>
      </c>
      <c r="D3235" s="153">
        <v>110.373</v>
      </c>
      <c r="E3235" s="153">
        <v>274.279</v>
      </c>
      <c r="F3235" s="153">
        <v>325.43400000000003</v>
      </c>
      <c r="G3235" s="153">
        <v>257.62400000000002</v>
      </c>
      <c r="H3235" s="153">
        <v>188.88900000000001</v>
      </c>
      <c r="I3235" s="153">
        <v>106.54</v>
      </c>
      <c r="J3235" s="153">
        <v>58.820999999999998</v>
      </c>
    </row>
    <row r="3236" spans="1:10" x14ac:dyDescent="0.25">
      <c r="A3236" s="152" t="s">
        <v>3056</v>
      </c>
      <c r="B3236" s="153">
        <v>116.41728599149501</v>
      </c>
      <c r="C3236" s="153">
        <v>276.33186527500902</v>
      </c>
      <c r="D3236" s="153">
        <v>97.445999999999998</v>
      </c>
      <c r="E3236" s="153">
        <v>269.64299999999997</v>
      </c>
      <c r="F3236" s="153">
        <v>351.73700000000002</v>
      </c>
      <c r="G3236" s="153">
        <v>244.43600000000001</v>
      </c>
      <c r="H3236" s="153">
        <v>155.87700000000001</v>
      </c>
      <c r="I3236" s="153">
        <v>69.131</v>
      </c>
      <c r="J3236" s="153">
        <v>35.93</v>
      </c>
    </row>
    <row r="3237" spans="1:10" x14ac:dyDescent="0.25">
      <c r="A3237" s="152" t="s">
        <v>3057</v>
      </c>
      <c r="B3237" s="153">
        <v>105.107934512342</v>
      </c>
      <c r="C3237" s="153">
        <v>261.126522559151</v>
      </c>
      <c r="D3237" s="153">
        <v>87.225999999999999</v>
      </c>
      <c r="E3237" s="153">
        <v>253.84200000000001</v>
      </c>
      <c r="F3237" s="153">
        <v>345.14</v>
      </c>
      <c r="G3237" s="153">
        <v>227.63800000000001</v>
      </c>
      <c r="H3237" s="153">
        <v>136.12700000000001</v>
      </c>
      <c r="I3237" s="153">
        <v>53.898000000000003</v>
      </c>
      <c r="J3237" s="153">
        <v>27.029</v>
      </c>
    </row>
    <row r="3238" spans="1:10" x14ac:dyDescent="0.25">
      <c r="A3238" s="152" t="s">
        <v>3058</v>
      </c>
      <c r="B3238" s="153">
        <v>94.316807323199001</v>
      </c>
      <c r="C3238" s="153">
        <v>244.53468925142599</v>
      </c>
      <c r="D3238" s="153">
        <v>77.686000000000007</v>
      </c>
      <c r="E3238" s="153">
        <v>237.249</v>
      </c>
      <c r="F3238" s="153">
        <v>334.97300000000001</v>
      </c>
      <c r="G3238" s="153">
        <v>211.434</v>
      </c>
      <c r="H3238" s="153">
        <v>119.02200000000001</v>
      </c>
      <c r="I3238" s="153">
        <v>42.295000000000002</v>
      </c>
      <c r="J3238" s="153">
        <v>20.381</v>
      </c>
    </row>
    <row r="3239" spans="1:10" x14ac:dyDescent="0.25">
      <c r="A3239" s="152" t="s">
        <v>3059</v>
      </c>
      <c r="B3239" s="153">
        <v>84.373212170358599</v>
      </c>
      <c r="C3239" s="153">
        <v>228.43117384893199</v>
      </c>
      <c r="D3239" s="153">
        <v>68.875</v>
      </c>
      <c r="E3239" s="153">
        <v>220.285</v>
      </c>
      <c r="F3239" s="153">
        <v>321.84100000000001</v>
      </c>
      <c r="G3239" s="153">
        <v>195.977</v>
      </c>
      <c r="H3239" s="153">
        <v>104.253</v>
      </c>
      <c r="I3239" s="153">
        <v>33.42</v>
      </c>
      <c r="J3239" s="153">
        <v>15.409000000000001</v>
      </c>
    </row>
    <row r="3240" spans="1:10" x14ac:dyDescent="0.25">
      <c r="A3240" s="152" t="s">
        <v>3060</v>
      </c>
      <c r="B3240" s="153">
        <v>74.924292063622204</v>
      </c>
      <c r="C3240" s="153">
        <v>212.55422272814101</v>
      </c>
      <c r="D3240" s="153">
        <v>61.098999999999997</v>
      </c>
      <c r="E3240" s="153">
        <v>204.197</v>
      </c>
      <c r="F3240" s="153">
        <v>307.709</v>
      </c>
      <c r="G3240" s="153">
        <v>182.19</v>
      </c>
      <c r="H3240" s="153">
        <v>91.936000000000007</v>
      </c>
      <c r="I3240" s="153">
        <v>26.736999999999998</v>
      </c>
      <c r="J3240" s="153">
        <v>11.752000000000001</v>
      </c>
    </row>
    <row r="3241" spans="1:10" x14ac:dyDescent="0.25">
      <c r="A3241" s="152" t="s">
        <v>3061</v>
      </c>
      <c r="B3241" s="153">
        <v>66.629075199508307</v>
      </c>
      <c r="C3241" s="153">
        <v>198.37384672610099</v>
      </c>
      <c r="D3241" s="153">
        <v>54.189</v>
      </c>
      <c r="E3241" s="153">
        <v>188.91900000000001</v>
      </c>
      <c r="F3241" s="153">
        <v>292.733</v>
      </c>
      <c r="G3241" s="153">
        <v>169.804</v>
      </c>
      <c r="H3241" s="153">
        <v>81.614000000000004</v>
      </c>
      <c r="I3241" s="153">
        <v>21.651</v>
      </c>
      <c r="J3241" s="153">
        <v>9.0299999999999994</v>
      </c>
    </row>
    <row r="3242" spans="1:10" x14ac:dyDescent="0.25">
      <c r="A3242" s="152" t="s">
        <v>3062</v>
      </c>
      <c r="B3242" s="153">
        <v>58.655775497526697</v>
      </c>
      <c r="C3242" s="153">
        <v>183.94075267033099</v>
      </c>
      <c r="D3242" s="153">
        <v>48.21</v>
      </c>
      <c r="E3242" s="153">
        <v>174.96899999999999</v>
      </c>
      <c r="F3242" s="153">
        <v>277.98500000000001</v>
      </c>
      <c r="G3242" s="153">
        <v>159.136</v>
      </c>
      <c r="H3242" s="153">
        <v>73.141999999999996</v>
      </c>
      <c r="I3242" s="153">
        <v>17.803999999999998</v>
      </c>
      <c r="J3242" s="153">
        <v>7.0140000000000002</v>
      </c>
    </row>
    <row r="3243" spans="1:10" x14ac:dyDescent="0.25">
      <c r="A3243" s="152" t="s">
        <v>3063</v>
      </c>
      <c r="B3243" s="153">
        <v>166.18214730850599</v>
      </c>
      <c r="C3243" s="153">
        <v>518.96920360896195</v>
      </c>
      <c r="D3243" s="153">
        <v>66.78</v>
      </c>
      <c r="E3243" s="153">
        <v>264.97800000000001</v>
      </c>
      <c r="F3243" s="153">
        <v>291.94200000000001</v>
      </c>
      <c r="G3243" s="153">
        <v>242.172</v>
      </c>
      <c r="H3243" s="153">
        <v>189.756</v>
      </c>
      <c r="I3243" s="153">
        <v>132.048</v>
      </c>
      <c r="J3243" s="153">
        <v>72.323999999999998</v>
      </c>
    </row>
    <row r="3244" spans="1:10" x14ac:dyDescent="0.25">
      <c r="A3244" s="152" t="s">
        <v>3064</v>
      </c>
      <c r="B3244" s="153">
        <v>144.95505378237601</v>
      </c>
      <c r="C3244" s="153">
        <v>466.09491665758497</v>
      </c>
      <c r="D3244" s="153">
        <v>65.72</v>
      </c>
      <c r="E3244" s="153">
        <v>260.77199999999999</v>
      </c>
      <c r="F3244" s="153">
        <v>287.30799999999999</v>
      </c>
      <c r="G3244" s="153">
        <v>238.328</v>
      </c>
      <c r="H3244" s="153">
        <v>186.744</v>
      </c>
      <c r="I3244" s="153">
        <v>129.952</v>
      </c>
      <c r="J3244" s="153">
        <v>71.176000000000002</v>
      </c>
    </row>
    <row r="3245" spans="1:10" x14ac:dyDescent="0.25">
      <c r="A3245" s="152" t="s">
        <v>3065</v>
      </c>
      <c r="B3245" s="153">
        <v>131.79985415847301</v>
      </c>
      <c r="C3245" s="153">
        <v>428.18391302318201</v>
      </c>
      <c r="D3245" s="153">
        <v>64.66</v>
      </c>
      <c r="E3245" s="153">
        <v>256.56599999999997</v>
      </c>
      <c r="F3245" s="153">
        <v>282.67399999999998</v>
      </c>
      <c r="G3245" s="153">
        <v>234.48400000000001</v>
      </c>
      <c r="H3245" s="153">
        <v>183.732</v>
      </c>
      <c r="I3245" s="153">
        <v>127.85599999999999</v>
      </c>
      <c r="J3245" s="153">
        <v>70.028000000000006</v>
      </c>
    </row>
    <row r="3246" spans="1:10" x14ac:dyDescent="0.25">
      <c r="A3246" s="152" t="s">
        <v>3066</v>
      </c>
      <c r="B3246" s="153">
        <v>119.194614576736</v>
      </c>
      <c r="C3246" s="153">
        <v>390.15663274509001</v>
      </c>
      <c r="D3246" s="153">
        <v>60.42</v>
      </c>
      <c r="E3246" s="153">
        <v>239.74199999999999</v>
      </c>
      <c r="F3246" s="153">
        <v>264.13799999999998</v>
      </c>
      <c r="G3246" s="153">
        <v>219.108</v>
      </c>
      <c r="H3246" s="153">
        <v>171.684</v>
      </c>
      <c r="I3246" s="153">
        <v>119.47199999999999</v>
      </c>
      <c r="J3246" s="153">
        <v>65.436000000000007</v>
      </c>
    </row>
    <row r="3247" spans="1:10" x14ac:dyDescent="0.25">
      <c r="A3247" s="152" t="s">
        <v>3067</v>
      </c>
      <c r="B3247" s="153">
        <v>108.43786323709899</v>
      </c>
      <c r="C3247" s="153">
        <v>358.62827624876201</v>
      </c>
      <c r="D3247" s="153">
        <v>76.141999999999996</v>
      </c>
      <c r="E3247" s="153">
        <v>233.898</v>
      </c>
      <c r="F3247" s="153">
        <v>253.589</v>
      </c>
      <c r="G3247" s="153">
        <v>211.03200000000001</v>
      </c>
      <c r="H3247" s="153">
        <v>160.16200000000001</v>
      </c>
      <c r="I3247" s="153">
        <v>105.133</v>
      </c>
      <c r="J3247" s="153">
        <v>54.043999999999997</v>
      </c>
    </row>
    <row r="3248" spans="1:10" x14ac:dyDescent="0.25">
      <c r="A3248" s="152" t="s">
        <v>3068</v>
      </c>
      <c r="B3248" s="153">
        <v>97.734392540134806</v>
      </c>
      <c r="C3248" s="153">
        <v>325.25179359956502</v>
      </c>
      <c r="D3248" s="153">
        <v>86.1</v>
      </c>
      <c r="E3248" s="153">
        <v>217.3</v>
      </c>
      <c r="F3248" s="153">
        <v>231.8</v>
      </c>
      <c r="G3248" s="153">
        <v>193.6</v>
      </c>
      <c r="H3248" s="153">
        <v>142.30000000000001</v>
      </c>
      <c r="I3248" s="153">
        <v>87.4</v>
      </c>
      <c r="J3248" s="153">
        <v>41.5</v>
      </c>
    </row>
    <row r="3249" spans="1:10" x14ac:dyDescent="0.25">
      <c r="A3249" s="152" t="s">
        <v>3069</v>
      </c>
      <c r="B3249" s="153">
        <v>81.986491342125305</v>
      </c>
      <c r="C3249" s="153">
        <v>278.55154461298503</v>
      </c>
      <c r="D3249" s="153">
        <v>93.58</v>
      </c>
      <c r="E3249" s="153">
        <v>201.102</v>
      </c>
      <c r="F3249" s="153">
        <v>211.30699999999999</v>
      </c>
      <c r="G3249" s="153">
        <v>177.047</v>
      </c>
      <c r="H3249" s="153">
        <v>125.92700000000001</v>
      </c>
      <c r="I3249" s="153">
        <v>71.712000000000003</v>
      </c>
      <c r="J3249" s="153">
        <v>30.524999999999999</v>
      </c>
    </row>
    <row r="3250" spans="1:10" x14ac:dyDescent="0.25">
      <c r="A3250" s="152" t="s">
        <v>3070</v>
      </c>
      <c r="B3250" s="153">
        <v>68.799337858966595</v>
      </c>
      <c r="C3250" s="153">
        <v>237.613408155879</v>
      </c>
      <c r="D3250" s="153">
        <v>95.36</v>
      </c>
      <c r="E3250" s="153">
        <v>179.36</v>
      </c>
      <c r="F3250" s="153">
        <v>185.68</v>
      </c>
      <c r="G3250" s="153">
        <v>155.91999999999999</v>
      </c>
      <c r="H3250" s="153">
        <v>107.28</v>
      </c>
      <c r="I3250" s="153">
        <v>56</v>
      </c>
      <c r="J3250" s="153">
        <v>20.399999999999999</v>
      </c>
    </row>
    <row r="3251" spans="1:10" x14ac:dyDescent="0.25">
      <c r="A3251" s="152" t="s">
        <v>3071</v>
      </c>
      <c r="B3251" s="153">
        <v>62.653568194603402</v>
      </c>
      <c r="C3251" s="153">
        <v>226.941365170734</v>
      </c>
      <c r="D3251" s="153">
        <v>90.796000000000006</v>
      </c>
      <c r="E3251" s="153">
        <v>152.24</v>
      </c>
      <c r="F3251" s="153">
        <v>155.249</v>
      </c>
      <c r="G3251" s="153">
        <v>130.77799999999999</v>
      </c>
      <c r="H3251" s="153">
        <v>86.850999999999999</v>
      </c>
      <c r="I3251" s="153">
        <v>40.985999999999997</v>
      </c>
      <c r="J3251" s="153">
        <v>11.7</v>
      </c>
    </row>
    <row r="3252" spans="1:10" x14ac:dyDescent="0.25">
      <c r="A3252" s="152" t="s">
        <v>3072</v>
      </c>
      <c r="B3252" s="153">
        <v>69.294776676236907</v>
      </c>
      <c r="C3252" s="153">
        <v>318.30774292532698</v>
      </c>
      <c r="D3252" s="153">
        <v>80.584999999999994</v>
      </c>
      <c r="E3252" s="153">
        <v>140.49199999999999</v>
      </c>
      <c r="F3252" s="153">
        <v>142.501</v>
      </c>
      <c r="G3252" s="153">
        <v>111.54300000000001</v>
      </c>
      <c r="H3252" s="153">
        <v>74.382000000000005</v>
      </c>
      <c r="I3252" s="153">
        <v>30.957999999999998</v>
      </c>
      <c r="J3252" s="153">
        <v>10.339</v>
      </c>
    </row>
    <row r="3253" spans="1:10" x14ac:dyDescent="0.25">
      <c r="A3253" s="152" t="s">
        <v>3073</v>
      </c>
      <c r="B3253" s="153">
        <v>76.693002080885293</v>
      </c>
      <c r="C3253" s="153">
        <v>508.131131211872</v>
      </c>
      <c r="D3253" s="153">
        <v>70.721999999999994</v>
      </c>
      <c r="E3253" s="153">
        <v>138.97999999999999</v>
      </c>
      <c r="F3253" s="153">
        <v>141.83699999999999</v>
      </c>
      <c r="G3253" s="153">
        <v>105.57899999999999</v>
      </c>
      <c r="H3253" s="153">
        <v>67.36</v>
      </c>
      <c r="I3253" s="153">
        <v>27.123999999999999</v>
      </c>
      <c r="J3253" s="153">
        <v>8.798</v>
      </c>
    </row>
    <row r="3254" spans="1:10" x14ac:dyDescent="0.25">
      <c r="A3254" s="152" t="s">
        <v>3074</v>
      </c>
      <c r="B3254" s="153">
        <v>71.720528704149601</v>
      </c>
      <c r="C3254" s="153">
        <v>524.82813594944696</v>
      </c>
      <c r="D3254" s="153">
        <v>59.16</v>
      </c>
      <c r="E3254" s="153">
        <v>131.68199999999999</v>
      </c>
      <c r="F3254" s="153">
        <v>135.09899999999999</v>
      </c>
      <c r="G3254" s="153">
        <v>95.88</v>
      </c>
      <c r="H3254" s="153">
        <v>58.395000000000003</v>
      </c>
      <c r="I3254" s="153">
        <v>22.643999999999998</v>
      </c>
      <c r="J3254" s="153">
        <v>7.14</v>
      </c>
    </row>
    <row r="3255" spans="1:10" x14ac:dyDescent="0.25">
      <c r="A3255" s="152" t="s">
        <v>3075</v>
      </c>
      <c r="B3255" s="153">
        <v>50.834028114976</v>
      </c>
      <c r="C3255" s="153">
        <v>412.24925933359799</v>
      </c>
      <c r="D3255" s="153">
        <v>50.862000000000002</v>
      </c>
      <c r="E3255" s="153">
        <v>129.03100000000001</v>
      </c>
      <c r="F3255" s="153">
        <v>133.06899999999999</v>
      </c>
      <c r="G3255" s="153">
        <v>90.186999999999998</v>
      </c>
      <c r="H3255" s="153">
        <v>52.304000000000002</v>
      </c>
      <c r="I3255" s="153">
        <v>19.422000000000001</v>
      </c>
      <c r="J3255" s="153">
        <v>5.8650000000000002</v>
      </c>
    </row>
    <row r="3256" spans="1:10" x14ac:dyDescent="0.25">
      <c r="A3256" s="152" t="s">
        <v>3076</v>
      </c>
      <c r="B3256" s="153">
        <v>42.802814541904297</v>
      </c>
      <c r="C3256" s="153">
        <v>429.252807916417</v>
      </c>
      <c r="D3256" s="153">
        <v>40.158999999999999</v>
      </c>
      <c r="E3256" s="153">
        <v>129.39400000000001</v>
      </c>
      <c r="F3256" s="153">
        <v>135.99799999999999</v>
      </c>
      <c r="G3256" s="153">
        <v>85.616</v>
      </c>
      <c r="H3256" s="153">
        <v>45.398000000000003</v>
      </c>
      <c r="I3256" s="153">
        <v>15.531000000000001</v>
      </c>
      <c r="J3256" s="153">
        <v>4.3040000000000003</v>
      </c>
    </row>
    <row r="3257" spans="1:10" x14ac:dyDescent="0.25">
      <c r="A3257" s="152" t="s">
        <v>3077</v>
      </c>
      <c r="B3257" s="153">
        <v>37.743523078875697</v>
      </c>
      <c r="C3257" s="153">
        <v>424.59140360314501</v>
      </c>
      <c r="D3257" s="153">
        <v>34.956000000000003</v>
      </c>
      <c r="E3257" s="153">
        <v>125.331</v>
      </c>
      <c r="F3257" s="153">
        <v>133.821</v>
      </c>
      <c r="G3257" s="153">
        <v>82.349000000000004</v>
      </c>
      <c r="H3257" s="153">
        <v>41.959000000000003</v>
      </c>
      <c r="I3257" s="153">
        <v>13.771000000000001</v>
      </c>
      <c r="J3257" s="153">
        <v>3.613</v>
      </c>
    </row>
    <row r="3258" spans="1:10" x14ac:dyDescent="0.25">
      <c r="A3258" s="152" t="s">
        <v>3078</v>
      </c>
      <c r="B3258" s="153">
        <v>33.724121240262797</v>
      </c>
      <c r="C3258" s="153">
        <v>398.62802196864698</v>
      </c>
      <c r="D3258" s="153">
        <v>30.620999999999999</v>
      </c>
      <c r="E3258" s="153">
        <v>121.143</v>
      </c>
      <c r="F3258" s="153">
        <v>132</v>
      </c>
      <c r="G3258" s="153">
        <v>80.102000000000004</v>
      </c>
      <c r="H3258" s="153">
        <v>39.353999999999999</v>
      </c>
      <c r="I3258" s="153">
        <v>12.388</v>
      </c>
      <c r="J3258" s="153">
        <v>3.052</v>
      </c>
    </row>
    <row r="3259" spans="1:10" x14ac:dyDescent="0.25">
      <c r="A3259" s="152" t="s">
        <v>3079</v>
      </c>
      <c r="B3259" s="153">
        <v>30.192034899667899</v>
      </c>
      <c r="C3259" s="153">
        <v>361.93483009510101</v>
      </c>
      <c r="D3259" s="153">
        <v>26.94</v>
      </c>
      <c r="E3259" s="153">
        <v>116.631</v>
      </c>
      <c r="F3259" s="153">
        <v>130.04499999999999</v>
      </c>
      <c r="G3259" s="153">
        <v>78.653999999999996</v>
      </c>
      <c r="H3259" s="153">
        <v>37.392000000000003</v>
      </c>
      <c r="I3259" s="153">
        <v>11.282999999999999</v>
      </c>
      <c r="J3259" s="153">
        <v>2.5950000000000002</v>
      </c>
    </row>
    <row r="3260" spans="1:10" x14ac:dyDescent="0.25">
      <c r="A3260" s="152" t="s">
        <v>3080</v>
      </c>
      <c r="B3260" s="153">
        <v>27.2222835684294</v>
      </c>
      <c r="C3260" s="153">
        <v>322.90399237219702</v>
      </c>
      <c r="D3260" s="153">
        <v>23.849</v>
      </c>
      <c r="E3260" s="153">
        <v>112.024</v>
      </c>
      <c r="F3260" s="153">
        <v>128.51599999999999</v>
      </c>
      <c r="G3260" s="153">
        <v>78.078999999999994</v>
      </c>
      <c r="H3260" s="153">
        <v>36.054000000000002</v>
      </c>
      <c r="I3260" s="153">
        <v>10.42</v>
      </c>
      <c r="J3260" s="153">
        <v>2.218</v>
      </c>
    </row>
    <row r="3261" spans="1:10" x14ac:dyDescent="0.25">
      <c r="A3261" s="152" t="s">
        <v>3081</v>
      </c>
      <c r="B3261" s="153">
        <v>24.600524148317501</v>
      </c>
      <c r="C3261" s="153">
        <v>284.13777381720502</v>
      </c>
      <c r="D3261" s="153">
        <v>21.254999999999999</v>
      </c>
      <c r="E3261" s="153">
        <v>107.379</v>
      </c>
      <c r="F3261" s="153">
        <v>127.33799999999999</v>
      </c>
      <c r="G3261" s="153">
        <v>78.388000000000005</v>
      </c>
      <c r="H3261" s="153">
        <v>35.283999999999999</v>
      </c>
      <c r="I3261" s="153">
        <v>9.7690000000000001</v>
      </c>
      <c r="J3261" s="153">
        <v>1.907</v>
      </c>
    </row>
    <row r="3262" spans="1:10" x14ac:dyDescent="0.25">
      <c r="A3262" s="152" t="s">
        <v>3082</v>
      </c>
      <c r="B3262" s="153">
        <v>22.6740251983415</v>
      </c>
      <c r="C3262" s="153">
        <v>248.067317886799</v>
      </c>
      <c r="D3262" s="153">
        <v>19.059999999999999</v>
      </c>
      <c r="E3262" s="153">
        <v>102.672</v>
      </c>
      <c r="F3262" s="153">
        <v>126.46299999999999</v>
      </c>
      <c r="G3262" s="153">
        <v>79.55</v>
      </c>
      <c r="H3262" s="153">
        <v>35.036000000000001</v>
      </c>
      <c r="I3262" s="153">
        <v>9.2870000000000008</v>
      </c>
      <c r="J3262" s="153">
        <v>1.6519999999999999</v>
      </c>
    </row>
    <row r="3263" spans="1:10" x14ac:dyDescent="0.25">
      <c r="A3263" s="152" t="s">
        <v>3083</v>
      </c>
      <c r="B3263" s="153">
        <v>408.49699183144702</v>
      </c>
      <c r="C3263" s="153">
        <v>566.17876225441705</v>
      </c>
      <c r="D3263" s="153">
        <v>142.31</v>
      </c>
      <c r="E3263" s="153">
        <v>323.988</v>
      </c>
      <c r="F3263" s="153">
        <v>312.81599999999997</v>
      </c>
      <c r="G3263" s="153">
        <v>229.691</v>
      </c>
      <c r="H3263" s="153">
        <v>177.55500000000001</v>
      </c>
      <c r="I3263" s="153">
        <v>85.918000000000006</v>
      </c>
      <c r="J3263" s="153">
        <v>57.722000000000001</v>
      </c>
    </row>
    <row r="3264" spans="1:10" x14ac:dyDescent="0.25">
      <c r="A3264" s="152" t="s">
        <v>3084</v>
      </c>
      <c r="B3264" s="153">
        <v>374.80919200649902</v>
      </c>
      <c r="C3264" s="153">
        <v>533.575441205532</v>
      </c>
      <c r="D3264" s="153">
        <v>143.38</v>
      </c>
      <c r="E3264" s="153">
        <v>326.42399999999998</v>
      </c>
      <c r="F3264" s="153">
        <v>315.16800000000001</v>
      </c>
      <c r="G3264" s="153">
        <v>231.41800000000001</v>
      </c>
      <c r="H3264" s="153">
        <v>178.89</v>
      </c>
      <c r="I3264" s="153">
        <v>86.563999999999993</v>
      </c>
      <c r="J3264" s="153">
        <v>58.155999999999999</v>
      </c>
    </row>
    <row r="3265" spans="1:10" x14ac:dyDescent="0.25">
      <c r="A3265" s="152" t="s">
        <v>3085</v>
      </c>
      <c r="B3265" s="153">
        <v>349.22979506481602</v>
      </c>
      <c r="C3265" s="153">
        <v>507.96222616331698</v>
      </c>
      <c r="D3265" s="153">
        <v>144.44999999999999</v>
      </c>
      <c r="E3265" s="153">
        <v>328.86</v>
      </c>
      <c r="F3265" s="153">
        <v>317.52</v>
      </c>
      <c r="G3265" s="153">
        <v>233.14500000000001</v>
      </c>
      <c r="H3265" s="153">
        <v>180.22499999999999</v>
      </c>
      <c r="I3265" s="153">
        <v>87.21</v>
      </c>
      <c r="J3265" s="153">
        <v>58.59</v>
      </c>
    </row>
    <row r="3266" spans="1:10" x14ac:dyDescent="0.25">
      <c r="A3266" s="152" t="s">
        <v>3086</v>
      </c>
      <c r="B3266" s="153">
        <v>324.694304919763</v>
      </c>
      <c r="C3266" s="153">
        <v>482.70776331955898</v>
      </c>
      <c r="D3266" s="153">
        <v>146.59</v>
      </c>
      <c r="E3266" s="153">
        <v>333.73200000000003</v>
      </c>
      <c r="F3266" s="153">
        <v>322.22399999999999</v>
      </c>
      <c r="G3266" s="153">
        <v>236.59899999999999</v>
      </c>
      <c r="H3266" s="153">
        <v>182.89500000000001</v>
      </c>
      <c r="I3266" s="153">
        <v>88.501999999999995</v>
      </c>
      <c r="J3266" s="153">
        <v>59.457999999999998</v>
      </c>
    </row>
    <row r="3267" spans="1:10" x14ac:dyDescent="0.25">
      <c r="A3267" s="152" t="s">
        <v>3087</v>
      </c>
      <c r="B3267" s="153">
        <v>304.54113064606702</v>
      </c>
      <c r="C3267" s="153">
        <v>461.43670505644099</v>
      </c>
      <c r="D3267" s="153">
        <v>147.52199999999999</v>
      </c>
      <c r="E3267" s="153">
        <v>335.47800000000001</v>
      </c>
      <c r="F3267" s="153">
        <v>324.024</v>
      </c>
      <c r="G3267" s="153">
        <v>238.602</v>
      </c>
      <c r="H3267" s="153">
        <v>184.23</v>
      </c>
      <c r="I3267" s="153">
        <v>89.837999999999994</v>
      </c>
      <c r="J3267" s="153">
        <v>60.305999999999997</v>
      </c>
    </row>
    <row r="3268" spans="1:10" x14ac:dyDescent="0.25">
      <c r="A3268" s="152" t="s">
        <v>3088</v>
      </c>
      <c r="B3268" s="153">
        <v>284.31474892789402</v>
      </c>
      <c r="C3268" s="153">
        <v>438.43488244716599</v>
      </c>
      <c r="D3268" s="153">
        <v>146.28899999999999</v>
      </c>
      <c r="E3268" s="153">
        <v>329.53</v>
      </c>
      <c r="F3268" s="153">
        <v>320.53500000000003</v>
      </c>
      <c r="G3268" s="153">
        <v>242.06100000000001</v>
      </c>
      <c r="H3268" s="153">
        <v>184.76400000000001</v>
      </c>
      <c r="I3268" s="153">
        <v>97.019000000000005</v>
      </c>
      <c r="J3268" s="153">
        <v>63.802</v>
      </c>
    </row>
    <row r="3269" spans="1:10" x14ac:dyDescent="0.25">
      <c r="A3269" s="152" t="s">
        <v>3089</v>
      </c>
      <c r="B3269" s="153">
        <v>276.17055100245398</v>
      </c>
      <c r="C3269" s="153">
        <v>430.76947761176399</v>
      </c>
      <c r="D3269" s="153">
        <v>141.9</v>
      </c>
      <c r="E3269" s="153">
        <v>316.08800000000002</v>
      </c>
      <c r="F3269" s="153">
        <v>309.57600000000002</v>
      </c>
      <c r="G3269" s="153">
        <v>240.11799999999999</v>
      </c>
      <c r="H3269" s="153">
        <v>181.24199999999999</v>
      </c>
      <c r="I3269" s="153">
        <v>101.745</v>
      </c>
      <c r="J3269" s="153">
        <v>65.930999999999997</v>
      </c>
    </row>
    <row r="3270" spans="1:10" x14ac:dyDescent="0.25">
      <c r="A3270" s="152" t="s">
        <v>3090</v>
      </c>
      <c r="B3270" s="153">
        <v>253.06527526398</v>
      </c>
      <c r="C3270" s="153">
        <v>405.085523402013</v>
      </c>
      <c r="D3270" s="153">
        <v>141.244</v>
      </c>
      <c r="E3270" s="153">
        <v>311.31200000000001</v>
      </c>
      <c r="F3270" s="153">
        <v>307.21300000000002</v>
      </c>
      <c r="G3270" s="153">
        <v>244.65100000000001</v>
      </c>
      <c r="H3270" s="153">
        <v>182.63399999999999</v>
      </c>
      <c r="I3270" s="153">
        <v>109.28</v>
      </c>
      <c r="J3270" s="153">
        <v>69.665999999999997</v>
      </c>
    </row>
    <row r="3271" spans="1:10" x14ac:dyDescent="0.25">
      <c r="A3271" s="152" t="s">
        <v>3091</v>
      </c>
      <c r="B3271" s="153">
        <v>219.50420198908299</v>
      </c>
      <c r="C3271" s="153">
        <v>372.10566410220298</v>
      </c>
      <c r="D3271" s="153">
        <v>136.059</v>
      </c>
      <c r="E3271" s="153">
        <v>296.45699999999999</v>
      </c>
      <c r="F3271" s="153">
        <v>294.72800000000001</v>
      </c>
      <c r="G3271" s="153">
        <v>240.863</v>
      </c>
      <c r="H3271" s="153">
        <v>177.821</v>
      </c>
      <c r="I3271" s="153">
        <v>112.917</v>
      </c>
      <c r="J3271" s="153">
        <v>71.155000000000001</v>
      </c>
    </row>
    <row r="3272" spans="1:10" x14ac:dyDescent="0.25">
      <c r="A3272" s="152" t="s">
        <v>3092</v>
      </c>
      <c r="B3272" s="153">
        <v>189.59452109889901</v>
      </c>
      <c r="C3272" s="153">
        <v>358.32619881052801</v>
      </c>
      <c r="D3272" s="153">
        <v>129.81200000000001</v>
      </c>
      <c r="E3272" s="153">
        <v>279.65600000000001</v>
      </c>
      <c r="F3272" s="153">
        <v>280.29700000000003</v>
      </c>
      <c r="G3272" s="153">
        <v>235.22900000000001</v>
      </c>
      <c r="H3272" s="153">
        <v>171.79900000000001</v>
      </c>
      <c r="I3272" s="153">
        <v>115.431</v>
      </c>
      <c r="J3272" s="153">
        <v>71.775999999999996</v>
      </c>
    </row>
    <row r="3273" spans="1:10" x14ac:dyDescent="0.25">
      <c r="A3273" s="152" t="s">
        <v>3093</v>
      </c>
      <c r="B3273" s="153">
        <v>164.90566987930799</v>
      </c>
      <c r="C3273" s="153">
        <v>363.97072607715398</v>
      </c>
      <c r="D3273" s="153">
        <v>119.88</v>
      </c>
      <c r="E3273" s="153">
        <v>255.24</v>
      </c>
      <c r="F3273" s="153">
        <v>258</v>
      </c>
      <c r="G3273" s="153">
        <v>222.36</v>
      </c>
      <c r="H3273" s="153">
        <v>160.68</v>
      </c>
      <c r="I3273" s="153">
        <v>113.76</v>
      </c>
      <c r="J3273" s="153">
        <v>70.08</v>
      </c>
    </row>
    <row r="3274" spans="1:10" x14ac:dyDescent="0.25">
      <c r="A3274" s="152" t="s">
        <v>3094</v>
      </c>
      <c r="B3274" s="153">
        <v>142.175037126386</v>
      </c>
      <c r="C3274" s="153">
        <v>362.01854451727303</v>
      </c>
      <c r="D3274" s="153">
        <v>98.335999999999999</v>
      </c>
      <c r="E3274" s="153">
        <v>239.904</v>
      </c>
      <c r="F3274" s="153">
        <v>271.26400000000001</v>
      </c>
      <c r="G3274" s="153">
        <v>217.50399999999999</v>
      </c>
      <c r="H3274" s="153">
        <v>141.792</v>
      </c>
      <c r="I3274" s="153">
        <v>94.864000000000004</v>
      </c>
      <c r="J3274" s="153">
        <v>56.335999999999999</v>
      </c>
    </row>
    <row r="3275" spans="1:10" x14ac:dyDescent="0.25">
      <c r="A3275" s="152" t="s">
        <v>3095</v>
      </c>
      <c r="B3275" s="153">
        <v>122.25395407668699</v>
      </c>
      <c r="C3275" s="153">
        <v>329.19294670092501</v>
      </c>
      <c r="D3275" s="153">
        <v>78.073999999999998</v>
      </c>
      <c r="E3275" s="153">
        <v>223.71600000000001</v>
      </c>
      <c r="F3275" s="153">
        <v>278.92399999999998</v>
      </c>
      <c r="G3275" s="153">
        <v>208.678</v>
      </c>
      <c r="H3275" s="153">
        <v>122.879</v>
      </c>
      <c r="I3275" s="153">
        <v>75.087000000000003</v>
      </c>
      <c r="J3275" s="153">
        <v>42.642000000000003</v>
      </c>
    </row>
    <row r="3276" spans="1:10" x14ac:dyDescent="0.25">
      <c r="A3276" s="152" t="s">
        <v>3096</v>
      </c>
      <c r="B3276" s="153">
        <v>107.321738718916</v>
      </c>
      <c r="C3276" s="153">
        <v>308.78116738225702</v>
      </c>
      <c r="D3276" s="153">
        <v>53.665999999999997</v>
      </c>
      <c r="E3276" s="153">
        <v>204.422</v>
      </c>
      <c r="F3276" s="153">
        <v>305.61</v>
      </c>
      <c r="G3276" s="153">
        <v>204.072</v>
      </c>
      <c r="H3276" s="153">
        <v>99.275999999999996</v>
      </c>
      <c r="I3276" s="153">
        <v>52.387999999999998</v>
      </c>
      <c r="J3276" s="153">
        <v>27.225999999999999</v>
      </c>
    </row>
    <row r="3277" spans="1:10" x14ac:dyDescent="0.25">
      <c r="A3277" s="152" t="s">
        <v>3097</v>
      </c>
      <c r="B3277" s="153">
        <v>94.829486433887794</v>
      </c>
      <c r="C3277" s="153">
        <v>284.68399547220901</v>
      </c>
      <c r="D3277" s="153">
        <v>42.845999999999997</v>
      </c>
      <c r="E3277" s="153">
        <v>185.87299999999999</v>
      </c>
      <c r="F3277" s="153">
        <v>300.06200000000001</v>
      </c>
      <c r="G3277" s="153">
        <v>192.02099999999999</v>
      </c>
      <c r="H3277" s="153">
        <v>85.796999999999997</v>
      </c>
      <c r="I3277" s="153">
        <v>42.167999999999999</v>
      </c>
      <c r="J3277" s="153">
        <v>20.853000000000002</v>
      </c>
    </row>
    <row r="3278" spans="1:10" x14ac:dyDescent="0.25">
      <c r="A3278" s="152" t="s">
        <v>3098</v>
      </c>
      <c r="B3278" s="153">
        <v>84.303908904983302</v>
      </c>
      <c r="C3278" s="153">
        <v>262.84230350063899</v>
      </c>
      <c r="D3278" s="153">
        <v>34.469000000000001</v>
      </c>
      <c r="E3278" s="153">
        <v>168.821</v>
      </c>
      <c r="F3278" s="153">
        <v>291.75900000000001</v>
      </c>
      <c r="G3278" s="153">
        <v>180.55600000000001</v>
      </c>
      <c r="H3278" s="153">
        <v>74.620999999999995</v>
      </c>
      <c r="I3278" s="153">
        <v>34.22</v>
      </c>
      <c r="J3278" s="153">
        <v>16.033999999999999</v>
      </c>
    </row>
    <row r="3279" spans="1:10" x14ac:dyDescent="0.25">
      <c r="A3279" s="152" t="s">
        <v>3099</v>
      </c>
      <c r="B3279" s="153">
        <v>74.250449350587004</v>
      </c>
      <c r="C3279" s="153">
        <v>242.55298097267999</v>
      </c>
      <c r="D3279" s="153">
        <v>28.007999999999999</v>
      </c>
      <c r="E3279" s="153">
        <v>153.52000000000001</v>
      </c>
      <c r="F3279" s="153">
        <v>281.67899999999997</v>
      </c>
      <c r="G3279" s="153">
        <v>170.02600000000001</v>
      </c>
      <c r="H3279" s="153">
        <v>65.477000000000004</v>
      </c>
      <c r="I3279" s="153">
        <v>28.059000000000001</v>
      </c>
      <c r="J3279" s="153">
        <v>12.411</v>
      </c>
    </row>
    <row r="3280" spans="1:10" x14ac:dyDescent="0.25">
      <c r="A3280" s="152" t="s">
        <v>3100</v>
      </c>
      <c r="B3280" s="153">
        <v>65.940427547640297</v>
      </c>
      <c r="C3280" s="153">
        <v>224.264861714814</v>
      </c>
      <c r="D3280" s="153">
        <v>23.055</v>
      </c>
      <c r="E3280" s="153">
        <v>140.16900000000001</v>
      </c>
      <c r="F3280" s="153">
        <v>270.971</v>
      </c>
      <c r="G3280" s="153">
        <v>160.82900000000001</v>
      </c>
      <c r="H3280" s="153">
        <v>58.118000000000002</v>
      </c>
      <c r="I3280" s="153">
        <v>23.323</v>
      </c>
      <c r="J3280" s="153">
        <v>9.6950000000000003</v>
      </c>
    </row>
    <row r="3281" spans="1:10" x14ac:dyDescent="0.25">
      <c r="A3281" s="152" t="s">
        <v>3101</v>
      </c>
      <c r="B3281" s="153">
        <v>58.641075395264799</v>
      </c>
      <c r="C3281" s="153">
        <v>207.84286585222199</v>
      </c>
      <c r="D3281" s="153">
        <v>19.245999999999999</v>
      </c>
      <c r="E3281" s="153">
        <v>128.584</v>
      </c>
      <c r="F3281" s="153">
        <v>259.964</v>
      </c>
      <c r="G3281" s="153">
        <v>152.91399999999999</v>
      </c>
      <c r="H3281" s="153">
        <v>52.231999999999999</v>
      </c>
      <c r="I3281" s="153">
        <v>19.661999999999999</v>
      </c>
      <c r="J3281" s="153">
        <v>7.6580000000000004</v>
      </c>
    </row>
    <row r="3282" spans="1:10" x14ac:dyDescent="0.25">
      <c r="A3282" s="152" t="s">
        <v>3102</v>
      </c>
      <c r="B3282" s="153">
        <v>52.495028039475699</v>
      </c>
      <c r="C3282" s="153">
        <v>193.73614682408501</v>
      </c>
      <c r="D3282" s="153">
        <v>16.344000000000001</v>
      </c>
      <c r="E3282" s="153">
        <v>118.886</v>
      </c>
      <c r="F3282" s="153">
        <v>249.678</v>
      </c>
      <c r="G3282" s="153">
        <v>146.61199999999999</v>
      </c>
      <c r="H3282" s="153">
        <v>47.682000000000002</v>
      </c>
      <c r="I3282" s="153">
        <v>16.867999999999999</v>
      </c>
      <c r="J3282" s="153">
        <v>6.13</v>
      </c>
    </row>
    <row r="3283" spans="1:10" x14ac:dyDescent="0.25">
      <c r="A3283" s="152" t="s">
        <v>3103</v>
      </c>
      <c r="B3283" s="153">
        <v>82.616855137026107</v>
      </c>
      <c r="C3283" s="153">
        <v>160.10022116912</v>
      </c>
      <c r="D3283" s="153">
        <v>9.1229999999999993</v>
      </c>
      <c r="E3283" s="153">
        <v>85.686000000000007</v>
      </c>
      <c r="F3283" s="153">
        <v>163.92400000000001</v>
      </c>
      <c r="G3283" s="153">
        <v>124.65300000000001</v>
      </c>
      <c r="H3283" s="153">
        <v>85.781999999999996</v>
      </c>
      <c r="I3283" s="153">
        <v>32.131</v>
      </c>
      <c r="J3283" s="153">
        <v>4.7009999999999996</v>
      </c>
    </row>
    <row r="3284" spans="1:10" x14ac:dyDescent="0.25">
      <c r="A3284" s="152" t="s">
        <v>3104</v>
      </c>
      <c r="B3284" s="153">
        <v>62.054035464755202</v>
      </c>
      <c r="C3284" s="153">
        <v>127.919574679785</v>
      </c>
      <c r="D3284" s="153">
        <v>9.1750000000000007</v>
      </c>
      <c r="E3284" s="153">
        <v>104.711</v>
      </c>
      <c r="F3284" s="153">
        <v>178.65899999999999</v>
      </c>
      <c r="G3284" s="153">
        <v>133.32599999999999</v>
      </c>
      <c r="H3284" s="153">
        <v>80.995000000000005</v>
      </c>
      <c r="I3284" s="153">
        <v>29.381</v>
      </c>
      <c r="J3284" s="153">
        <v>3.7530000000000001</v>
      </c>
    </row>
    <row r="3285" spans="1:10" x14ac:dyDescent="0.25">
      <c r="A3285" s="152" t="s">
        <v>3105</v>
      </c>
      <c r="B3285" s="153">
        <v>48.941701330478502</v>
      </c>
      <c r="C3285" s="153">
        <v>109.785441117099</v>
      </c>
      <c r="D3285" s="153">
        <v>10.644</v>
      </c>
      <c r="E3285" s="153">
        <v>103.407</v>
      </c>
      <c r="F3285" s="153">
        <v>191.71299999999999</v>
      </c>
      <c r="G3285" s="153">
        <v>143.87100000000001</v>
      </c>
      <c r="H3285" s="153">
        <v>80.415999999999997</v>
      </c>
      <c r="I3285" s="153">
        <v>28.841000000000001</v>
      </c>
      <c r="J3285" s="153">
        <v>3.1080000000000001</v>
      </c>
    </row>
    <row r="3286" spans="1:10" x14ac:dyDescent="0.25">
      <c r="A3286" s="152" t="s">
        <v>3106</v>
      </c>
      <c r="B3286" s="153">
        <v>37.547333219942402</v>
      </c>
      <c r="C3286" s="153">
        <v>98.663924508131899</v>
      </c>
      <c r="D3286" s="153">
        <v>12.541</v>
      </c>
      <c r="E3286" s="153">
        <v>114.441</v>
      </c>
      <c r="F3286" s="153">
        <v>185.571</v>
      </c>
      <c r="G3286" s="153">
        <v>141.364</v>
      </c>
      <c r="H3286" s="153">
        <v>82.728999999999999</v>
      </c>
      <c r="I3286" s="153">
        <v>27.895</v>
      </c>
      <c r="J3286" s="153">
        <v>3.4590000000000001</v>
      </c>
    </row>
    <row r="3287" spans="1:10" x14ac:dyDescent="0.25">
      <c r="A3287" s="152" t="s">
        <v>3107</v>
      </c>
      <c r="B3287" s="153">
        <v>27.037081003925</v>
      </c>
      <c r="C3287" s="153">
        <v>90.080809995269902</v>
      </c>
      <c r="D3287" s="153">
        <v>17.117000000000001</v>
      </c>
      <c r="E3287" s="153">
        <v>131.01599999999999</v>
      </c>
      <c r="F3287" s="153">
        <v>198.14500000000001</v>
      </c>
      <c r="G3287" s="153">
        <v>126.565</v>
      </c>
      <c r="H3287" s="153">
        <v>70.709000000000003</v>
      </c>
      <c r="I3287" s="153">
        <v>24.184999999999999</v>
      </c>
      <c r="J3287" s="153">
        <v>2.2629999999999999</v>
      </c>
    </row>
    <row r="3288" spans="1:10" x14ac:dyDescent="0.25">
      <c r="A3288" s="152" t="s">
        <v>3108</v>
      </c>
      <c r="B3288" s="153">
        <v>18.963163216602101</v>
      </c>
      <c r="C3288" s="153">
        <v>78.076929196532006</v>
      </c>
      <c r="D3288" s="153">
        <v>25.628</v>
      </c>
      <c r="E3288" s="153">
        <v>129.245</v>
      </c>
      <c r="F3288" s="153">
        <v>169.59700000000001</v>
      </c>
      <c r="G3288" s="153">
        <v>110.789</v>
      </c>
      <c r="H3288" s="153">
        <v>55.171999999999997</v>
      </c>
      <c r="I3288" s="153">
        <v>17.870999999999999</v>
      </c>
      <c r="J3288" s="153">
        <v>1.698</v>
      </c>
    </row>
    <row r="3289" spans="1:10" x14ac:dyDescent="0.25">
      <c r="A3289" s="152" t="s">
        <v>3109</v>
      </c>
      <c r="B3289" s="153">
        <v>13.252519510800999</v>
      </c>
      <c r="C3289" s="153">
        <v>65.656786927727595</v>
      </c>
      <c r="D3289" s="153">
        <v>21.248000000000001</v>
      </c>
      <c r="E3289" s="153">
        <v>92.849000000000004</v>
      </c>
      <c r="F3289" s="153">
        <v>128.29900000000001</v>
      </c>
      <c r="G3289" s="153">
        <v>81.028000000000006</v>
      </c>
      <c r="H3289" s="153">
        <v>40.107999999999997</v>
      </c>
      <c r="I3289" s="153">
        <v>11.414999999999999</v>
      </c>
      <c r="J3289" s="153">
        <v>1.0529999999999999</v>
      </c>
    </row>
    <row r="3290" spans="1:10" x14ac:dyDescent="0.25">
      <c r="A3290" s="152" t="s">
        <v>3110</v>
      </c>
      <c r="B3290" s="153">
        <v>10.276280813723099</v>
      </c>
      <c r="C3290" s="153">
        <v>61.697110644859599</v>
      </c>
      <c r="D3290" s="153">
        <v>15.117000000000001</v>
      </c>
      <c r="E3290" s="153">
        <v>59.988</v>
      </c>
      <c r="F3290" s="153">
        <v>106.423</v>
      </c>
      <c r="G3290" s="153">
        <v>72.792000000000002</v>
      </c>
      <c r="H3290" s="153">
        <v>29.431000000000001</v>
      </c>
      <c r="I3290" s="153">
        <v>7.6740000000000004</v>
      </c>
      <c r="J3290" s="153">
        <v>0.57499999999999996</v>
      </c>
    </row>
    <row r="3291" spans="1:10" x14ac:dyDescent="0.25">
      <c r="A3291" s="152" t="s">
        <v>3111</v>
      </c>
      <c r="B3291" s="153">
        <v>8.4799410492631999</v>
      </c>
      <c r="C3291" s="153">
        <v>58.115406280094703</v>
      </c>
      <c r="D3291" s="153">
        <v>9.6790000000000003</v>
      </c>
      <c r="E3291" s="153">
        <v>39.091999999999999</v>
      </c>
      <c r="F3291" s="153">
        <v>92.760999999999996</v>
      </c>
      <c r="G3291" s="153">
        <v>79.783000000000001</v>
      </c>
      <c r="H3291" s="153">
        <v>28.922000000000001</v>
      </c>
      <c r="I3291" s="153">
        <v>5.4459999999999997</v>
      </c>
      <c r="J3291" s="153">
        <v>0.317</v>
      </c>
    </row>
    <row r="3292" spans="1:10" x14ac:dyDescent="0.25">
      <c r="A3292" s="152" t="s">
        <v>3112</v>
      </c>
      <c r="B3292" s="153">
        <v>6.3536007789903897</v>
      </c>
      <c r="C3292" s="153">
        <v>52.318481519890398</v>
      </c>
      <c r="D3292" s="153">
        <v>8.0559999999999992</v>
      </c>
      <c r="E3292" s="153">
        <v>25.332999999999998</v>
      </c>
      <c r="F3292" s="153">
        <v>72.260999999999996</v>
      </c>
      <c r="G3292" s="153">
        <v>89.736999999999995</v>
      </c>
      <c r="H3292" s="153">
        <v>36.551000000000002</v>
      </c>
      <c r="I3292" s="153">
        <v>5.8029999999999999</v>
      </c>
      <c r="J3292" s="153">
        <v>0.25900000000000001</v>
      </c>
    </row>
    <row r="3293" spans="1:10" x14ac:dyDescent="0.25">
      <c r="A3293" s="152" t="s">
        <v>3113</v>
      </c>
      <c r="B3293" s="153">
        <v>5.1581728787418699</v>
      </c>
      <c r="C3293" s="153">
        <v>47.6476020931307</v>
      </c>
      <c r="D3293" s="153">
        <v>10.271000000000001</v>
      </c>
      <c r="E3293" s="153">
        <v>28.681999999999999</v>
      </c>
      <c r="F3293" s="153">
        <v>65.091999999999999</v>
      </c>
      <c r="G3293" s="153">
        <v>97.168999999999997</v>
      </c>
      <c r="H3293" s="153">
        <v>48.38</v>
      </c>
      <c r="I3293" s="153">
        <v>8.0060000000000002</v>
      </c>
      <c r="J3293" s="153">
        <v>0.4</v>
      </c>
    </row>
    <row r="3294" spans="1:10" x14ac:dyDescent="0.25">
      <c r="A3294" s="152" t="s">
        <v>3114</v>
      </c>
      <c r="B3294" s="153">
        <v>4.7659964206816499</v>
      </c>
      <c r="C3294" s="153">
        <v>38.829768356339798</v>
      </c>
      <c r="D3294" s="153">
        <v>12.183</v>
      </c>
      <c r="E3294" s="153">
        <v>34.47</v>
      </c>
      <c r="F3294" s="153">
        <v>64.158000000000001</v>
      </c>
      <c r="G3294" s="153">
        <v>97.58</v>
      </c>
      <c r="H3294" s="153">
        <v>58.164999999999999</v>
      </c>
      <c r="I3294" s="153">
        <v>10.792999999999999</v>
      </c>
      <c r="J3294" s="153">
        <v>0.73099999999999998</v>
      </c>
    </row>
    <row r="3295" spans="1:10" x14ac:dyDescent="0.25">
      <c r="A3295" s="152" t="s">
        <v>3115</v>
      </c>
      <c r="B3295" s="153">
        <v>3.6039693019989101</v>
      </c>
      <c r="C3295" s="153">
        <v>39.403089926099398</v>
      </c>
      <c r="D3295" s="153">
        <v>8.9440000000000008</v>
      </c>
      <c r="E3295" s="153">
        <v>29.167000000000002</v>
      </c>
      <c r="F3295" s="153">
        <v>57.615000000000002</v>
      </c>
      <c r="G3295" s="153">
        <v>91.228999999999999</v>
      </c>
      <c r="H3295" s="153">
        <v>62.392000000000003</v>
      </c>
      <c r="I3295" s="153">
        <v>13.977</v>
      </c>
      <c r="J3295" s="153">
        <v>0.89600000000000002</v>
      </c>
    </row>
    <row r="3296" spans="1:10" x14ac:dyDescent="0.25">
      <c r="A3296" s="152" t="s">
        <v>3116</v>
      </c>
      <c r="B3296" s="153">
        <v>3.02737683671528</v>
      </c>
      <c r="C3296" s="153">
        <v>36.548820074866804</v>
      </c>
      <c r="D3296" s="153">
        <v>7.8890000000000002</v>
      </c>
      <c r="E3296" s="153">
        <v>29.806999999999999</v>
      </c>
      <c r="F3296" s="153">
        <v>52.63</v>
      </c>
      <c r="G3296" s="153">
        <v>86.798000000000002</v>
      </c>
      <c r="H3296" s="153">
        <v>75.8</v>
      </c>
      <c r="I3296" s="153">
        <v>21.719000000000001</v>
      </c>
      <c r="J3296" s="153">
        <v>1.677</v>
      </c>
    </row>
    <row r="3297" spans="1:10" x14ac:dyDescent="0.25">
      <c r="A3297" s="152" t="s">
        <v>3117</v>
      </c>
      <c r="B3297" s="153">
        <v>2.6835017134699801</v>
      </c>
      <c r="C3297" s="153">
        <v>33.672371105065501</v>
      </c>
      <c r="D3297" s="153">
        <v>7.6269999999999998</v>
      </c>
      <c r="E3297" s="153">
        <v>30.689</v>
      </c>
      <c r="F3297" s="153">
        <v>52.448</v>
      </c>
      <c r="G3297" s="153">
        <v>86.974999999999994</v>
      </c>
      <c r="H3297" s="153">
        <v>81.683999999999997</v>
      </c>
      <c r="I3297" s="153">
        <v>25.326000000000001</v>
      </c>
      <c r="J3297" s="153">
        <v>2.0710000000000002</v>
      </c>
    </row>
    <row r="3298" spans="1:10" x14ac:dyDescent="0.25">
      <c r="A3298" s="152" t="s">
        <v>3118</v>
      </c>
      <c r="B3298" s="153">
        <v>2.3992456034069898</v>
      </c>
      <c r="C3298" s="153">
        <v>30.962758013580501</v>
      </c>
      <c r="D3298" s="153">
        <v>7.3810000000000002</v>
      </c>
      <c r="E3298" s="153">
        <v>31.596</v>
      </c>
      <c r="F3298" s="153">
        <v>53.124000000000002</v>
      </c>
      <c r="G3298" s="153">
        <v>87.697999999999993</v>
      </c>
      <c r="H3298" s="153">
        <v>85.713999999999999</v>
      </c>
      <c r="I3298" s="153">
        <v>27.94</v>
      </c>
      <c r="J3298" s="153">
        <v>2.367</v>
      </c>
    </row>
    <row r="3299" spans="1:10" x14ac:dyDescent="0.25">
      <c r="A3299" s="152" t="s">
        <v>3119</v>
      </c>
      <c r="B3299" s="153">
        <v>2.1585011984917002</v>
      </c>
      <c r="C3299" s="153">
        <v>28.457602800270401</v>
      </c>
      <c r="D3299" s="153">
        <v>7.1950000000000003</v>
      </c>
      <c r="E3299" s="153">
        <v>32.628999999999998</v>
      </c>
      <c r="F3299" s="153">
        <v>54.896999999999998</v>
      </c>
      <c r="G3299" s="153">
        <v>89.308999999999997</v>
      </c>
      <c r="H3299" s="153">
        <v>87.897000000000006</v>
      </c>
      <c r="I3299" s="153">
        <v>29.266999999999999</v>
      </c>
      <c r="J3299" s="153">
        <v>2.5059999999999998</v>
      </c>
    </row>
    <row r="3300" spans="1:10" x14ac:dyDescent="0.25">
      <c r="A3300" s="152" t="s">
        <v>3120</v>
      </c>
      <c r="B3300" s="153">
        <v>1.9613444507144999</v>
      </c>
      <c r="C3300" s="153">
        <v>26.180986775507801</v>
      </c>
      <c r="D3300" s="153">
        <v>7.3579999999999997</v>
      </c>
      <c r="E3300" s="153">
        <v>33.368000000000002</v>
      </c>
      <c r="F3300" s="153">
        <v>56.140999999999998</v>
      </c>
      <c r="G3300" s="153">
        <v>91.331999999999994</v>
      </c>
      <c r="H3300" s="153">
        <v>89.888000000000005</v>
      </c>
      <c r="I3300" s="153">
        <v>29.931000000000001</v>
      </c>
      <c r="J3300" s="153">
        <v>2.5619999999999998</v>
      </c>
    </row>
    <row r="3301" spans="1:10" x14ac:dyDescent="0.25">
      <c r="A3301" s="152" t="s">
        <v>3121</v>
      </c>
      <c r="B3301" s="153">
        <v>1.7892792156628501</v>
      </c>
      <c r="C3301" s="153">
        <v>24.085011343255498</v>
      </c>
      <c r="D3301" s="153">
        <v>7.5049999999999999</v>
      </c>
      <c r="E3301" s="153">
        <v>34.036999999999999</v>
      </c>
      <c r="F3301" s="153">
        <v>57.265000000000001</v>
      </c>
      <c r="G3301" s="153">
        <v>93.161000000000001</v>
      </c>
      <c r="H3301" s="153">
        <v>91.688000000000002</v>
      </c>
      <c r="I3301" s="153">
        <v>30.53</v>
      </c>
      <c r="J3301" s="153">
        <v>2.6139999999999999</v>
      </c>
    </row>
    <row r="3302" spans="1:10" x14ac:dyDescent="0.25">
      <c r="A3302" s="152" t="s">
        <v>3122</v>
      </c>
      <c r="B3302" s="153">
        <v>1.6259651019894199</v>
      </c>
      <c r="C3302" s="153">
        <v>21.9729631780869</v>
      </c>
      <c r="D3302" s="153">
        <v>7.6349999999999998</v>
      </c>
      <c r="E3302" s="153">
        <v>34.628</v>
      </c>
      <c r="F3302" s="153">
        <v>58.259</v>
      </c>
      <c r="G3302" s="153">
        <v>94.778999999999996</v>
      </c>
      <c r="H3302" s="153">
        <v>93.28</v>
      </c>
      <c r="I3302" s="153">
        <v>31.06</v>
      </c>
      <c r="J3302" s="153">
        <v>2.6589999999999998</v>
      </c>
    </row>
    <row r="3303" spans="1:10" x14ac:dyDescent="0.25">
      <c r="A3303" s="152" t="s">
        <v>3123</v>
      </c>
      <c r="B3303" s="153">
        <v>144.17192620971099</v>
      </c>
      <c r="C3303" s="153">
        <v>254.27041915961399</v>
      </c>
      <c r="D3303" s="153">
        <v>105.40900000000001</v>
      </c>
      <c r="E3303" s="153">
        <v>256.96300000000002</v>
      </c>
      <c r="F3303" s="153">
        <v>293.16699999999997</v>
      </c>
      <c r="G3303" s="153">
        <v>245.839</v>
      </c>
      <c r="H3303" s="153">
        <v>172.422</v>
      </c>
      <c r="I3303" s="153">
        <v>75.760000000000005</v>
      </c>
      <c r="J3303" s="153">
        <v>10.44</v>
      </c>
    </row>
    <row r="3304" spans="1:10" x14ac:dyDescent="0.25">
      <c r="A3304" s="152" t="s">
        <v>3124</v>
      </c>
      <c r="B3304" s="153">
        <v>116.60855281209599</v>
      </c>
      <c r="C3304" s="153">
        <v>210.62607185514901</v>
      </c>
      <c r="D3304" s="153">
        <v>105.40900000000001</v>
      </c>
      <c r="E3304" s="153">
        <v>256.96300000000002</v>
      </c>
      <c r="F3304" s="153">
        <v>293.16699999999997</v>
      </c>
      <c r="G3304" s="153">
        <v>245.839</v>
      </c>
      <c r="H3304" s="153">
        <v>172.422</v>
      </c>
      <c r="I3304" s="153">
        <v>75.760000000000005</v>
      </c>
      <c r="J3304" s="153">
        <v>10.44</v>
      </c>
    </row>
    <row r="3305" spans="1:10" x14ac:dyDescent="0.25">
      <c r="A3305" s="152" t="s">
        <v>3125</v>
      </c>
      <c r="B3305" s="153">
        <v>94.931064270122505</v>
      </c>
      <c r="C3305" s="153">
        <v>203.572664760229</v>
      </c>
      <c r="D3305" s="153">
        <v>94.13</v>
      </c>
      <c r="E3305" s="153">
        <v>230.19399999999999</v>
      </c>
      <c r="F3305" s="153">
        <v>263.14100000000002</v>
      </c>
      <c r="G3305" s="153">
        <v>220.625</v>
      </c>
      <c r="H3305" s="153">
        <v>154.607</v>
      </c>
      <c r="I3305" s="153">
        <v>67.942999999999998</v>
      </c>
      <c r="J3305" s="153">
        <v>9.36</v>
      </c>
    </row>
    <row r="3306" spans="1:10" x14ac:dyDescent="0.25">
      <c r="A3306" s="152" t="s">
        <v>3126</v>
      </c>
      <c r="B3306" s="153">
        <v>79.336790084604502</v>
      </c>
      <c r="C3306" s="153">
        <v>178.19857355689501</v>
      </c>
      <c r="D3306" s="153">
        <v>72.096999999999994</v>
      </c>
      <c r="E3306" s="153">
        <v>199.03399999999999</v>
      </c>
      <c r="F3306" s="153">
        <v>249.42599999999999</v>
      </c>
      <c r="G3306" s="153">
        <v>210.91499999999999</v>
      </c>
      <c r="H3306" s="153">
        <v>139.87100000000001</v>
      </c>
      <c r="I3306" s="153">
        <v>60.366</v>
      </c>
      <c r="J3306" s="153">
        <v>8.2910000000000004</v>
      </c>
    </row>
    <row r="3307" spans="1:10" x14ac:dyDescent="0.25">
      <c r="A3307" s="152" t="s">
        <v>3127</v>
      </c>
      <c r="B3307" s="153">
        <v>64.961135164254301</v>
      </c>
      <c r="C3307" s="153">
        <v>166.90927996438899</v>
      </c>
      <c r="D3307" s="153">
        <v>48.616</v>
      </c>
      <c r="E3307" s="153">
        <v>160.464</v>
      </c>
      <c r="F3307" s="153">
        <v>221.78399999999999</v>
      </c>
      <c r="G3307" s="153">
        <v>193.328</v>
      </c>
      <c r="H3307" s="153">
        <v>119.6</v>
      </c>
      <c r="I3307" s="153">
        <v>49.52</v>
      </c>
      <c r="J3307" s="153">
        <v>6.6879999999999997</v>
      </c>
    </row>
    <row r="3308" spans="1:10" x14ac:dyDescent="0.25">
      <c r="A3308" s="152" t="s">
        <v>3128</v>
      </c>
      <c r="B3308" s="153">
        <v>50.889859333436398</v>
      </c>
      <c r="C3308" s="153">
        <v>155.20356548492799</v>
      </c>
      <c r="D3308" s="153">
        <v>40.81</v>
      </c>
      <c r="E3308" s="153">
        <v>162.13900000000001</v>
      </c>
      <c r="F3308" s="153">
        <v>207.59299999999999</v>
      </c>
      <c r="G3308" s="153">
        <v>174.91200000000001</v>
      </c>
      <c r="H3308" s="153">
        <v>97.784999999999997</v>
      </c>
      <c r="I3308" s="153">
        <v>33.692</v>
      </c>
      <c r="J3308" s="153">
        <v>4.3490000000000002</v>
      </c>
    </row>
    <row r="3309" spans="1:10" x14ac:dyDescent="0.25">
      <c r="A3309" s="152" t="s">
        <v>3129</v>
      </c>
      <c r="B3309" s="153">
        <v>40.312169633286899</v>
      </c>
      <c r="C3309" s="153">
        <v>126.892615931808</v>
      </c>
      <c r="D3309" s="153">
        <v>38.738</v>
      </c>
      <c r="E3309" s="153">
        <v>161.05199999999999</v>
      </c>
      <c r="F3309" s="153">
        <v>187.001</v>
      </c>
      <c r="G3309" s="153">
        <v>143.92500000000001</v>
      </c>
      <c r="H3309" s="153">
        <v>79.084999999999994</v>
      </c>
      <c r="I3309" s="153">
        <v>24.780999999999999</v>
      </c>
      <c r="J3309" s="153">
        <v>3.298</v>
      </c>
    </row>
    <row r="3310" spans="1:10" x14ac:dyDescent="0.25">
      <c r="A3310" s="152" t="s">
        <v>3130</v>
      </c>
      <c r="B3310" s="153">
        <v>32.045146364734698</v>
      </c>
      <c r="C3310" s="153">
        <v>125.82596897357899</v>
      </c>
      <c r="D3310" s="153">
        <v>33.521000000000001</v>
      </c>
      <c r="E3310" s="153">
        <v>132.62100000000001</v>
      </c>
      <c r="F3310" s="153">
        <v>155.48599999999999</v>
      </c>
      <c r="G3310" s="153">
        <v>114.23399999999999</v>
      </c>
      <c r="H3310" s="153">
        <v>69.781000000000006</v>
      </c>
      <c r="I3310" s="153">
        <v>20.518000000000001</v>
      </c>
      <c r="J3310" s="153">
        <v>2.6389999999999998</v>
      </c>
    </row>
    <row r="3311" spans="1:10" x14ac:dyDescent="0.25">
      <c r="A3311" s="152" t="s">
        <v>3131</v>
      </c>
      <c r="B3311" s="153">
        <v>25.636844141145001</v>
      </c>
      <c r="C3311" s="153">
        <v>117.46109318534199</v>
      </c>
      <c r="D3311" s="153">
        <v>29.292999999999999</v>
      </c>
      <c r="E3311" s="153">
        <v>105</v>
      </c>
      <c r="F3311" s="153">
        <v>140.20099999999999</v>
      </c>
      <c r="G3311" s="153">
        <v>110.578</v>
      </c>
      <c r="H3311" s="153">
        <v>69.599999999999994</v>
      </c>
      <c r="I3311" s="153">
        <v>19.757000000000001</v>
      </c>
      <c r="J3311" s="153">
        <v>2.351</v>
      </c>
    </row>
    <row r="3312" spans="1:10" x14ac:dyDescent="0.25">
      <c r="A3312" s="152" t="s">
        <v>3132</v>
      </c>
      <c r="B3312" s="153">
        <v>20.565745395173199</v>
      </c>
      <c r="C3312" s="153">
        <v>121.633022504702</v>
      </c>
      <c r="D3312" s="153">
        <v>29.16</v>
      </c>
      <c r="E3312" s="153">
        <v>91.962999999999994</v>
      </c>
      <c r="F3312" s="153">
        <v>128.92400000000001</v>
      </c>
      <c r="G3312" s="153">
        <v>109.383</v>
      </c>
      <c r="H3312" s="153">
        <v>68.679000000000002</v>
      </c>
      <c r="I3312" s="153">
        <v>18.452000000000002</v>
      </c>
      <c r="J3312" s="153">
        <v>2.0590000000000002</v>
      </c>
    </row>
    <row r="3313" spans="1:10" x14ac:dyDescent="0.25">
      <c r="A3313" s="152" t="s">
        <v>3133</v>
      </c>
      <c r="B3313" s="153">
        <v>16.3966622145999</v>
      </c>
      <c r="C3313" s="153">
        <v>85.464428900379403</v>
      </c>
      <c r="D3313" s="153">
        <v>27.904</v>
      </c>
      <c r="E3313" s="153">
        <v>99.305999999999997</v>
      </c>
      <c r="F3313" s="153">
        <v>137.548</v>
      </c>
      <c r="G3313" s="153">
        <v>112.679</v>
      </c>
      <c r="H3313" s="153">
        <v>57.731000000000002</v>
      </c>
      <c r="I3313" s="153">
        <v>15.644</v>
      </c>
      <c r="J3313" s="153">
        <v>1.5880000000000001</v>
      </c>
    </row>
    <row r="3314" spans="1:10" x14ac:dyDescent="0.25">
      <c r="A3314" s="152" t="s">
        <v>3134</v>
      </c>
      <c r="B3314" s="153">
        <v>11.6892133765376</v>
      </c>
      <c r="C3314" s="153">
        <v>80.708004933151201</v>
      </c>
      <c r="D3314" s="153">
        <v>22.289000000000001</v>
      </c>
      <c r="E3314" s="153">
        <v>88.96</v>
      </c>
      <c r="F3314" s="153">
        <v>149.41</v>
      </c>
      <c r="G3314" s="153">
        <v>119.066</v>
      </c>
      <c r="H3314" s="153">
        <v>58.408000000000001</v>
      </c>
      <c r="I3314" s="153">
        <v>15.920999999999999</v>
      </c>
      <c r="J3314" s="153">
        <v>1.746</v>
      </c>
    </row>
    <row r="3315" spans="1:10" x14ac:dyDescent="0.25">
      <c r="A3315" s="152" t="s">
        <v>3135</v>
      </c>
      <c r="B3315" s="153">
        <v>9.6055400954605492</v>
      </c>
      <c r="C3315" s="153">
        <v>77.491928852484506</v>
      </c>
      <c r="D3315" s="153">
        <v>17.777000000000001</v>
      </c>
      <c r="E3315" s="153">
        <v>68.613</v>
      </c>
      <c r="F3315" s="153">
        <v>141.34299999999999</v>
      </c>
      <c r="G3315" s="153">
        <v>120.26</v>
      </c>
      <c r="H3315" s="153">
        <v>56.527999999999999</v>
      </c>
      <c r="I3315" s="153">
        <v>15.542999999999999</v>
      </c>
      <c r="J3315" s="153">
        <v>2.1960000000000002</v>
      </c>
    </row>
    <row r="3316" spans="1:10" x14ac:dyDescent="0.25">
      <c r="A3316" s="152" t="s">
        <v>3136</v>
      </c>
      <c r="B3316" s="153">
        <v>8.0930632418611008</v>
      </c>
      <c r="C3316" s="153">
        <v>72.460108076366794</v>
      </c>
      <c r="D3316" s="153">
        <v>11.737</v>
      </c>
      <c r="E3316" s="153">
        <v>48.512</v>
      </c>
      <c r="F3316" s="153">
        <v>144.101</v>
      </c>
      <c r="G3316" s="153">
        <v>127.04300000000001</v>
      </c>
      <c r="H3316" s="153">
        <v>55.628999999999998</v>
      </c>
      <c r="I3316" s="153">
        <v>15.381</v>
      </c>
      <c r="J3316" s="153">
        <v>2.8769999999999998</v>
      </c>
    </row>
    <row r="3317" spans="1:10" x14ac:dyDescent="0.25">
      <c r="A3317" s="152" t="s">
        <v>3137</v>
      </c>
      <c r="B3317" s="153">
        <v>6.9994538423822101</v>
      </c>
      <c r="C3317" s="153">
        <v>67.665321444725905</v>
      </c>
      <c r="D3317" s="153">
        <v>9.6020000000000003</v>
      </c>
      <c r="E3317" s="153">
        <v>40.941000000000003</v>
      </c>
      <c r="F3317" s="153">
        <v>141.56899999999999</v>
      </c>
      <c r="G3317" s="153">
        <v>126.94499999999999</v>
      </c>
      <c r="H3317" s="153">
        <v>54.082999999999998</v>
      </c>
      <c r="I3317" s="153">
        <v>14.914</v>
      </c>
      <c r="J3317" s="153">
        <v>3.0859999999999999</v>
      </c>
    </row>
    <row r="3318" spans="1:10" x14ac:dyDescent="0.25">
      <c r="A3318" s="152" t="s">
        <v>3138</v>
      </c>
      <c r="B3318" s="153">
        <v>6.10114463879985</v>
      </c>
      <c r="C3318" s="153">
        <v>63.198512831407101</v>
      </c>
      <c r="D3318" s="153">
        <v>8.0579999999999998</v>
      </c>
      <c r="E3318" s="153">
        <v>35.396999999999998</v>
      </c>
      <c r="F3318" s="153">
        <v>139.40199999999999</v>
      </c>
      <c r="G3318" s="153">
        <v>127.07</v>
      </c>
      <c r="H3318" s="153">
        <v>52.951999999999998</v>
      </c>
      <c r="I3318" s="153">
        <v>14.51</v>
      </c>
      <c r="J3318" s="153">
        <v>3.2309999999999999</v>
      </c>
    </row>
    <row r="3319" spans="1:10" x14ac:dyDescent="0.25">
      <c r="A3319" s="152" t="s">
        <v>3139</v>
      </c>
      <c r="B3319" s="153">
        <v>5.51656741063944</v>
      </c>
      <c r="C3319" s="153">
        <v>59.187070611012203</v>
      </c>
      <c r="D3319" s="153">
        <v>6.9610000000000003</v>
      </c>
      <c r="E3319" s="153">
        <v>31.306999999999999</v>
      </c>
      <c r="F3319" s="153">
        <v>137.27500000000001</v>
      </c>
      <c r="G3319" s="153">
        <v>127.157</v>
      </c>
      <c r="H3319" s="153">
        <v>52.088999999999999</v>
      </c>
      <c r="I3319" s="153">
        <v>14.129</v>
      </c>
      <c r="J3319" s="153">
        <v>3.302</v>
      </c>
    </row>
    <row r="3320" spans="1:10" x14ac:dyDescent="0.25">
      <c r="A3320" s="152" t="s">
        <v>3140</v>
      </c>
      <c r="B3320" s="153">
        <v>4.9938404633561602</v>
      </c>
      <c r="C3320" s="153">
        <v>55.353382277295701</v>
      </c>
      <c r="D3320" s="153">
        <v>6.1529999999999996</v>
      </c>
      <c r="E3320" s="153">
        <v>28.417000000000002</v>
      </c>
      <c r="F3320" s="153">
        <v>135.59</v>
      </c>
      <c r="G3320" s="153">
        <v>127.59</v>
      </c>
      <c r="H3320" s="153">
        <v>51.625999999999998</v>
      </c>
      <c r="I3320" s="153">
        <v>13.808999999999999</v>
      </c>
      <c r="J3320" s="153">
        <v>3.2949999999999999</v>
      </c>
    </row>
    <row r="3321" spans="1:10" x14ac:dyDescent="0.25">
      <c r="A3321" s="152" t="s">
        <v>3141</v>
      </c>
      <c r="B3321" s="153">
        <v>4.5236322958062098</v>
      </c>
      <c r="C3321" s="153">
        <v>51.945503097602803</v>
      </c>
      <c r="D3321" s="153">
        <v>5.5890000000000004</v>
      </c>
      <c r="E3321" s="153">
        <v>26.484000000000002</v>
      </c>
      <c r="F3321" s="153">
        <v>134.34</v>
      </c>
      <c r="G3321" s="153">
        <v>128.40899999999999</v>
      </c>
      <c r="H3321" s="153">
        <v>51.555</v>
      </c>
      <c r="I3321" s="153">
        <v>13.545999999999999</v>
      </c>
      <c r="J3321" s="153">
        <v>3.2170000000000001</v>
      </c>
    </row>
    <row r="3322" spans="1:10" x14ac:dyDescent="0.25">
      <c r="A3322" s="152" t="s">
        <v>3142</v>
      </c>
      <c r="B3322" s="153">
        <v>4.1060885560624296</v>
      </c>
      <c r="C3322" s="153">
        <v>48.547124744502703</v>
      </c>
      <c r="D3322" s="153">
        <v>5.1909999999999998</v>
      </c>
      <c r="E3322" s="153">
        <v>25.244</v>
      </c>
      <c r="F3322" s="153">
        <v>133.03899999999999</v>
      </c>
      <c r="G3322" s="153">
        <v>129.041</v>
      </c>
      <c r="H3322" s="153">
        <v>51.665999999999997</v>
      </c>
      <c r="I3322" s="153">
        <v>13.282</v>
      </c>
      <c r="J3322" s="153">
        <v>3.0569999999999999</v>
      </c>
    </row>
    <row r="3323" spans="1:10" x14ac:dyDescent="0.25">
      <c r="A3323" s="152" t="s">
        <v>3839</v>
      </c>
      <c r="B3323" s="153">
        <v>209.25640825694899</v>
      </c>
      <c r="C3323" s="153">
        <v>370.82102785580099</v>
      </c>
      <c r="D3323" s="153">
        <v>106.124</v>
      </c>
      <c r="E3323" s="153">
        <v>290.92</v>
      </c>
      <c r="F3323" s="153">
        <v>377.59</v>
      </c>
      <c r="G3323" s="153">
        <v>318.71300000000002</v>
      </c>
      <c r="H3323" s="153">
        <v>270.59500000000003</v>
      </c>
      <c r="I3323" s="153">
        <v>90.73</v>
      </c>
      <c r="J3323" s="153">
        <v>21.327999999999999</v>
      </c>
    </row>
    <row r="3324" spans="1:10" x14ac:dyDescent="0.25">
      <c r="A3324" s="152" t="s">
        <v>3840</v>
      </c>
      <c r="B3324" s="153">
        <v>194.29876228831401</v>
      </c>
      <c r="C3324" s="153">
        <v>354.32170488094403</v>
      </c>
      <c r="D3324" s="153">
        <v>106.124</v>
      </c>
      <c r="E3324" s="153">
        <v>290.92</v>
      </c>
      <c r="F3324" s="153">
        <v>377.59</v>
      </c>
      <c r="G3324" s="153">
        <v>318.71300000000002</v>
      </c>
      <c r="H3324" s="153">
        <v>270.59500000000003</v>
      </c>
      <c r="I3324" s="153">
        <v>90.73</v>
      </c>
      <c r="J3324" s="153">
        <v>21.327999999999999</v>
      </c>
    </row>
    <row r="3325" spans="1:10" x14ac:dyDescent="0.25">
      <c r="A3325" s="152" t="s">
        <v>3841</v>
      </c>
      <c r="B3325" s="153">
        <v>171.02205714898699</v>
      </c>
      <c r="C3325" s="153">
        <v>331.42409100848403</v>
      </c>
      <c r="D3325" s="153">
        <v>114.968</v>
      </c>
      <c r="E3325" s="153">
        <v>315.16300000000001</v>
      </c>
      <c r="F3325" s="153">
        <v>409.05599999999998</v>
      </c>
      <c r="G3325" s="153">
        <v>345.27199999999999</v>
      </c>
      <c r="H3325" s="153">
        <v>293.14499999999998</v>
      </c>
      <c r="I3325" s="153">
        <v>98.29</v>
      </c>
      <c r="J3325" s="153">
        <v>23.106000000000002</v>
      </c>
    </row>
    <row r="3326" spans="1:10" x14ac:dyDescent="0.25">
      <c r="A3326" s="152" t="s">
        <v>3842</v>
      </c>
      <c r="B3326" s="153">
        <v>142.82720829336901</v>
      </c>
      <c r="C3326" s="153">
        <v>297.64603888985903</v>
      </c>
      <c r="D3326" s="153">
        <v>114.952</v>
      </c>
      <c r="E3326" s="153">
        <v>315.16300000000001</v>
      </c>
      <c r="F3326" s="153">
        <v>409.05599999999998</v>
      </c>
      <c r="G3326" s="153">
        <v>345.27199999999999</v>
      </c>
      <c r="H3326" s="153">
        <v>293.161</v>
      </c>
      <c r="I3326" s="153">
        <v>98.29</v>
      </c>
      <c r="J3326" s="153">
        <v>23.106000000000002</v>
      </c>
    </row>
    <row r="3327" spans="1:10" x14ac:dyDescent="0.25">
      <c r="A3327" s="152" t="s">
        <v>3843</v>
      </c>
      <c r="B3327" s="153">
        <v>116.445952157417</v>
      </c>
      <c r="C3327" s="153">
        <v>263.61911741344898</v>
      </c>
      <c r="D3327" s="153">
        <v>110.592</v>
      </c>
      <c r="E3327" s="153">
        <v>303.27999999999997</v>
      </c>
      <c r="F3327" s="153">
        <v>393.62099999999998</v>
      </c>
      <c r="G3327" s="153">
        <v>332.28500000000003</v>
      </c>
      <c r="H3327" s="153">
        <v>282.16699999999997</v>
      </c>
      <c r="I3327" s="153">
        <v>94.588999999999999</v>
      </c>
      <c r="J3327" s="153">
        <v>22.265999999999998</v>
      </c>
    </row>
    <row r="3328" spans="1:10" x14ac:dyDescent="0.25">
      <c r="A3328" s="152" t="s">
        <v>3844</v>
      </c>
      <c r="B3328" s="153">
        <v>90.610009924420297</v>
      </c>
      <c r="C3328" s="153">
        <v>227.59993436991701</v>
      </c>
      <c r="D3328" s="153">
        <v>108.85299999999999</v>
      </c>
      <c r="E3328" s="153">
        <v>296.58800000000002</v>
      </c>
      <c r="F3328" s="153">
        <v>382.43400000000003</v>
      </c>
      <c r="G3328" s="153">
        <v>330.52100000000002</v>
      </c>
      <c r="H3328" s="153">
        <v>267.02199999999999</v>
      </c>
      <c r="I3328" s="153">
        <v>95.751999999999995</v>
      </c>
      <c r="J3328" s="153">
        <v>19.63</v>
      </c>
    </row>
    <row r="3329" spans="1:10" x14ac:dyDescent="0.25">
      <c r="A3329" s="152" t="s">
        <v>3845</v>
      </c>
      <c r="B3329" s="153">
        <v>67.361264366911598</v>
      </c>
      <c r="C3329" s="153">
        <v>193.680945401721</v>
      </c>
      <c r="D3329" s="153">
        <v>97.037000000000006</v>
      </c>
      <c r="E3329" s="153">
        <v>285.10500000000002</v>
      </c>
      <c r="F3329" s="153">
        <v>342.202</v>
      </c>
      <c r="G3329" s="153">
        <v>330.19099999999997</v>
      </c>
      <c r="H3329" s="153">
        <v>238.60900000000001</v>
      </c>
      <c r="I3329" s="153">
        <v>98.305999999999997</v>
      </c>
      <c r="J3329" s="153">
        <v>18.37</v>
      </c>
    </row>
    <row r="3330" spans="1:10" x14ac:dyDescent="0.25">
      <c r="A3330" s="152" t="s">
        <v>3846</v>
      </c>
      <c r="B3330" s="153">
        <v>50.284526536208702</v>
      </c>
      <c r="C3330" s="153">
        <v>165.97720787790601</v>
      </c>
      <c r="D3330" s="153">
        <v>99.91</v>
      </c>
      <c r="E3330" s="153">
        <v>297.59699999999998</v>
      </c>
      <c r="F3330" s="153">
        <v>339.65499999999997</v>
      </c>
      <c r="G3330" s="153">
        <v>301.10899999999998</v>
      </c>
      <c r="H3330" s="153">
        <v>212.92599999999999</v>
      </c>
      <c r="I3330" s="153">
        <v>80.037000000000006</v>
      </c>
      <c r="J3330" s="153">
        <v>19.806000000000001</v>
      </c>
    </row>
    <row r="3331" spans="1:10" x14ac:dyDescent="0.25">
      <c r="A3331" s="152" t="s">
        <v>3847</v>
      </c>
      <c r="B3331" s="153">
        <v>40.5126748963227</v>
      </c>
      <c r="C3331" s="153">
        <v>147.65791006172901</v>
      </c>
      <c r="D3331" s="153">
        <v>110.127</v>
      </c>
      <c r="E3331" s="153">
        <v>311.48899999999998</v>
      </c>
      <c r="F3331" s="153">
        <v>339.49599999999998</v>
      </c>
      <c r="G3331" s="153">
        <v>277.40499999999997</v>
      </c>
      <c r="H3331" s="153">
        <v>194.41300000000001</v>
      </c>
      <c r="I3331" s="153">
        <v>75.513999999999996</v>
      </c>
      <c r="J3331" s="153">
        <v>12.656000000000001</v>
      </c>
    </row>
    <row r="3332" spans="1:10" x14ac:dyDescent="0.25">
      <c r="A3332" s="152" t="s">
        <v>3848</v>
      </c>
      <c r="B3332" s="153">
        <v>33.517183423793597</v>
      </c>
      <c r="C3332" s="153">
        <v>130.50159259413999</v>
      </c>
      <c r="D3332" s="153">
        <v>97.506</v>
      </c>
      <c r="E3332" s="153">
        <v>290.68599999999998</v>
      </c>
      <c r="F3332" s="153">
        <v>291.37</v>
      </c>
      <c r="G3332" s="153">
        <v>245.512</v>
      </c>
      <c r="H3332" s="153">
        <v>164.917</v>
      </c>
      <c r="I3332" s="153">
        <v>65.483999999999995</v>
      </c>
      <c r="J3332" s="153">
        <v>5.165</v>
      </c>
    </row>
    <row r="3333" spans="1:10" x14ac:dyDescent="0.25">
      <c r="A3333" s="152" t="s">
        <v>3849</v>
      </c>
      <c r="B3333" s="153">
        <v>29.8123764671213</v>
      </c>
      <c r="C3333" s="153">
        <v>119.991770931749</v>
      </c>
      <c r="D3333" s="153">
        <v>71.957999999999998</v>
      </c>
      <c r="E3333" s="153">
        <v>256.47300000000001</v>
      </c>
      <c r="F3333" s="153">
        <v>256.84500000000003</v>
      </c>
      <c r="G3333" s="153">
        <v>221.19800000000001</v>
      </c>
      <c r="H3333" s="153">
        <v>141.42099999999999</v>
      </c>
      <c r="I3333" s="153">
        <v>54.673000000000002</v>
      </c>
      <c r="J3333" s="153">
        <v>3.552</v>
      </c>
    </row>
    <row r="3334" spans="1:10" x14ac:dyDescent="0.25">
      <c r="A3334" s="152" t="s">
        <v>3850</v>
      </c>
      <c r="B3334" s="153">
        <v>27.3484469785028</v>
      </c>
      <c r="C3334" s="153">
        <v>110.533676316441</v>
      </c>
      <c r="D3334" s="153">
        <v>65.826999999999998</v>
      </c>
      <c r="E3334" s="153">
        <v>232.86099999999999</v>
      </c>
      <c r="F3334" s="153">
        <v>239.74600000000001</v>
      </c>
      <c r="G3334" s="153">
        <v>200.37100000000001</v>
      </c>
      <c r="H3334" s="153">
        <v>128.672</v>
      </c>
      <c r="I3334" s="153">
        <v>49.701999999999998</v>
      </c>
      <c r="J3334" s="153">
        <v>3.2210000000000001</v>
      </c>
    </row>
    <row r="3335" spans="1:10" x14ac:dyDescent="0.25">
      <c r="A3335" s="152" t="s">
        <v>3851</v>
      </c>
      <c r="B3335" s="153">
        <v>24.277622167164601</v>
      </c>
      <c r="C3335" s="153">
        <v>101.92521500578199</v>
      </c>
      <c r="D3335" s="153">
        <v>61.220999999999997</v>
      </c>
      <c r="E3335" s="153">
        <v>216.56800000000001</v>
      </c>
      <c r="F3335" s="153">
        <v>222.971</v>
      </c>
      <c r="G3335" s="153">
        <v>186.351</v>
      </c>
      <c r="H3335" s="153">
        <v>119.669</v>
      </c>
      <c r="I3335" s="153">
        <v>46.223999999999997</v>
      </c>
      <c r="J3335" s="153">
        <v>2.996</v>
      </c>
    </row>
    <row r="3336" spans="1:10" x14ac:dyDescent="0.25">
      <c r="A3336" s="152" t="s">
        <v>3852</v>
      </c>
      <c r="B3336" s="153">
        <v>21.6489773522425</v>
      </c>
      <c r="C3336" s="153">
        <v>93.086834361176798</v>
      </c>
      <c r="D3336" s="153">
        <v>56.024000000000001</v>
      </c>
      <c r="E3336" s="153">
        <v>197.571</v>
      </c>
      <c r="F3336" s="153">
        <v>209.78</v>
      </c>
      <c r="G3336" s="153">
        <v>170.905</v>
      </c>
      <c r="H3336" s="153">
        <v>109.90900000000001</v>
      </c>
      <c r="I3336" s="153">
        <v>42.244999999999997</v>
      </c>
      <c r="J3336" s="153">
        <v>2.746</v>
      </c>
    </row>
    <row r="3337" spans="1:10" x14ac:dyDescent="0.25">
      <c r="A3337" s="152" t="s">
        <v>3853</v>
      </c>
      <c r="B3337" s="153">
        <v>19.359846524384999</v>
      </c>
      <c r="C3337" s="153">
        <v>85.357483706702595</v>
      </c>
      <c r="D3337" s="153">
        <v>51.383000000000003</v>
      </c>
      <c r="E3337" s="153">
        <v>181.428</v>
      </c>
      <c r="F3337" s="153">
        <v>196.07499999999999</v>
      </c>
      <c r="G3337" s="153">
        <v>158.29599999999999</v>
      </c>
      <c r="H3337" s="153">
        <v>101.655</v>
      </c>
      <c r="I3337" s="153">
        <v>38.823999999999998</v>
      </c>
      <c r="J3337" s="153">
        <v>2.5190000000000001</v>
      </c>
    </row>
    <row r="3338" spans="1:10" x14ac:dyDescent="0.25">
      <c r="A3338" s="152" t="s">
        <v>3854</v>
      </c>
      <c r="B3338" s="153">
        <v>17.463038834185099</v>
      </c>
      <c r="C3338" s="153">
        <v>78.728457458397003</v>
      </c>
      <c r="D3338" s="153">
        <v>47.241</v>
      </c>
      <c r="E3338" s="153">
        <v>167.36699999999999</v>
      </c>
      <c r="F3338" s="153">
        <v>184.39400000000001</v>
      </c>
      <c r="G3338" s="153">
        <v>147.874</v>
      </c>
      <c r="H3338" s="153">
        <v>94.677999999999997</v>
      </c>
      <c r="I3338" s="153">
        <v>35.841000000000001</v>
      </c>
      <c r="J3338" s="153">
        <v>2.3250000000000002</v>
      </c>
    </row>
    <row r="3339" spans="1:10" x14ac:dyDescent="0.25">
      <c r="A3339" s="152" t="s">
        <v>3855</v>
      </c>
      <c r="B3339" s="153">
        <v>15.830209129714399</v>
      </c>
      <c r="C3339" s="153">
        <v>72.781612423447399</v>
      </c>
      <c r="D3339" s="153">
        <v>43.558999999999997</v>
      </c>
      <c r="E3339" s="153">
        <v>155.16</v>
      </c>
      <c r="F3339" s="153">
        <v>174.56700000000001</v>
      </c>
      <c r="G3339" s="153">
        <v>139.38399999999999</v>
      </c>
      <c r="H3339" s="153">
        <v>88.85</v>
      </c>
      <c r="I3339" s="153">
        <v>33.253999999999998</v>
      </c>
      <c r="J3339" s="153">
        <v>2.1459999999999999</v>
      </c>
    </row>
    <row r="3340" spans="1:10" x14ac:dyDescent="0.25">
      <c r="A3340" s="152" t="s">
        <v>3856</v>
      </c>
      <c r="B3340" s="153">
        <v>14.3409130136553</v>
      </c>
      <c r="C3340" s="153">
        <v>67.336558976854406</v>
      </c>
      <c r="D3340" s="153">
        <v>40.299999999999997</v>
      </c>
      <c r="E3340" s="153">
        <v>144.62799999999999</v>
      </c>
      <c r="F3340" s="153">
        <v>166.422</v>
      </c>
      <c r="G3340" s="153">
        <v>132.625</v>
      </c>
      <c r="H3340" s="153">
        <v>84.05</v>
      </c>
      <c r="I3340" s="153">
        <v>31.02</v>
      </c>
      <c r="J3340" s="153">
        <v>1.9950000000000001</v>
      </c>
    </row>
    <row r="3341" spans="1:10" x14ac:dyDescent="0.25">
      <c r="A3341" s="152" t="s">
        <v>3857</v>
      </c>
      <c r="B3341" s="153">
        <v>13.0582170018195</v>
      </c>
      <c r="C3341" s="153">
        <v>62.573717185456701</v>
      </c>
      <c r="D3341" s="153">
        <v>37.328000000000003</v>
      </c>
      <c r="E3341" s="153">
        <v>135.226</v>
      </c>
      <c r="F3341" s="153">
        <v>159.41300000000001</v>
      </c>
      <c r="G3341" s="153">
        <v>127.093</v>
      </c>
      <c r="H3341" s="153">
        <v>79.956999999999994</v>
      </c>
      <c r="I3341" s="153">
        <v>29.024999999999999</v>
      </c>
      <c r="J3341" s="153">
        <v>1.8580000000000001</v>
      </c>
    </row>
    <row r="3342" spans="1:10" x14ac:dyDescent="0.25">
      <c r="A3342" s="152" t="s">
        <v>3858</v>
      </c>
      <c r="B3342" s="153">
        <v>11.9792002414686</v>
      </c>
      <c r="C3342" s="153">
        <v>58.245640133042997</v>
      </c>
      <c r="D3342" s="153">
        <v>34.569000000000003</v>
      </c>
      <c r="E3342" s="153">
        <v>126.65600000000001</v>
      </c>
      <c r="F3342" s="153">
        <v>153.215</v>
      </c>
      <c r="G3342" s="153">
        <v>122.497</v>
      </c>
      <c r="H3342" s="153">
        <v>76.393000000000001</v>
      </c>
      <c r="I3342" s="153">
        <v>27.206</v>
      </c>
      <c r="J3342" s="153">
        <v>1.724</v>
      </c>
    </row>
    <row r="3343" spans="1:10" x14ac:dyDescent="0.25">
      <c r="A3343" s="152" t="s">
        <v>3143</v>
      </c>
      <c r="B3343" s="153">
        <v>227.58604149636599</v>
      </c>
      <c r="C3343" s="153">
        <v>376.07460812113402</v>
      </c>
      <c r="D3343" s="153">
        <v>146.114</v>
      </c>
      <c r="E3343" s="153">
        <v>294.87400000000002</v>
      </c>
      <c r="F3343" s="153">
        <v>301.524</v>
      </c>
      <c r="G3343" s="153">
        <v>267.42399999999998</v>
      </c>
      <c r="H3343" s="153">
        <v>200.869</v>
      </c>
      <c r="I3343" s="153">
        <v>85.519000000000005</v>
      </c>
      <c r="J3343" s="153">
        <v>33.676000000000002</v>
      </c>
    </row>
    <row r="3344" spans="1:10" x14ac:dyDescent="0.25">
      <c r="A3344" s="152" t="s">
        <v>3144</v>
      </c>
      <c r="B3344" s="153">
        <v>204.58200684045801</v>
      </c>
      <c r="C3344" s="153">
        <v>350.78036464436701</v>
      </c>
      <c r="D3344" s="153">
        <v>146.114</v>
      </c>
      <c r="E3344" s="153">
        <v>294.87400000000002</v>
      </c>
      <c r="F3344" s="153">
        <v>301.524</v>
      </c>
      <c r="G3344" s="153">
        <v>267.42399999999998</v>
      </c>
      <c r="H3344" s="153">
        <v>200.869</v>
      </c>
      <c r="I3344" s="153">
        <v>85.519000000000005</v>
      </c>
      <c r="J3344" s="153">
        <v>33.676000000000002</v>
      </c>
    </row>
    <row r="3345" spans="1:10" x14ac:dyDescent="0.25">
      <c r="A3345" s="152" t="s">
        <v>3145</v>
      </c>
      <c r="B3345" s="153">
        <v>185.211384919415</v>
      </c>
      <c r="C3345" s="153">
        <v>330.69516623223899</v>
      </c>
      <c r="D3345" s="153">
        <v>148.31100000000001</v>
      </c>
      <c r="E3345" s="153">
        <v>299.30900000000003</v>
      </c>
      <c r="F3345" s="153">
        <v>306.05799999999999</v>
      </c>
      <c r="G3345" s="153">
        <v>271.44499999999999</v>
      </c>
      <c r="H3345" s="153">
        <v>203.89</v>
      </c>
      <c r="I3345" s="153">
        <v>86.805000000000007</v>
      </c>
      <c r="J3345" s="153">
        <v>34.182000000000002</v>
      </c>
    </row>
    <row r="3346" spans="1:10" x14ac:dyDescent="0.25">
      <c r="A3346" s="152" t="s">
        <v>3146</v>
      </c>
      <c r="B3346" s="153">
        <v>167.936301080513</v>
      </c>
      <c r="C3346" s="153">
        <v>312.14653177940897</v>
      </c>
      <c r="D3346" s="153">
        <v>150.75</v>
      </c>
      <c r="E3346" s="153">
        <v>304.23</v>
      </c>
      <c r="F3346" s="153">
        <v>311.09199999999998</v>
      </c>
      <c r="G3346" s="153">
        <v>275.90800000000002</v>
      </c>
      <c r="H3346" s="153">
        <v>207.24299999999999</v>
      </c>
      <c r="I3346" s="153">
        <v>88.233000000000004</v>
      </c>
      <c r="J3346" s="153">
        <v>34.744</v>
      </c>
    </row>
    <row r="3347" spans="1:10" x14ac:dyDescent="0.25">
      <c r="A3347" s="152" t="s">
        <v>3147</v>
      </c>
      <c r="B3347" s="153">
        <v>153.64647029332201</v>
      </c>
      <c r="C3347" s="153">
        <v>294.859177835629</v>
      </c>
      <c r="D3347" s="153">
        <v>151.607</v>
      </c>
      <c r="E3347" s="153">
        <v>305.95999999999998</v>
      </c>
      <c r="F3347" s="153">
        <v>312.85899999999998</v>
      </c>
      <c r="G3347" s="153">
        <v>277.47699999999998</v>
      </c>
      <c r="H3347" s="153">
        <v>208.42099999999999</v>
      </c>
      <c r="I3347" s="153">
        <v>88.733999999999995</v>
      </c>
      <c r="J3347" s="153">
        <v>34.942</v>
      </c>
    </row>
    <row r="3348" spans="1:10" x14ac:dyDescent="0.25">
      <c r="A3348" s="152" t="s">
        <v>3148</v>
      </c>
      <c r="B3348" s="153">
        <v>146.066849685346</v>
      </c>
      <c r="C3348" s="153">
        <v>286.43782690667803</v>
      </c>
      <c r="D3348" s="153">
        <v>127.977</v>
      </c>
      <c r="E3348" s="153">
        <v>297.29399999999998</v>
      </c>
      <c r="F3348" s="153">
        <v>324.97399999999999</v>
      </c>
      <c r="G3348" s="153">
        <v>286.85899999999998</v>
      </c>
      <c r="H3348" s="153">
        <v>191.239</v>
      </c>
      <c r="I3348" s="153">
        <v>117.196</v>
      </c>
      <c r="J3348" s="153">
        <v>38.460999999999999</v>
      </c>
    </row>
    <row r="3349" spans="1:10" x14ac:dyDescent="0.25">
      <c r="A3349" s="152" t="s">
        <v>3149</v>
      </c>
      <c r="B3349" s="153">
        <v>142.50916433143701</v>
      </c>
      <c r="C3349" s="153">
        <v>282.55246897932699</v>
      </c>
      <c r="D3349" s="153">
        <v>112.377</v>
      </c>
      <c r="E3349" s="153">
        <v>262.20100000000002</v>
      </c>
      <c r="F3349" s="153">
        <v>332.12</v>
      </c>
      <c r="G3349" s="153">
        <v>282.67399999999998</v>
      </c>
      <c r="H3349" s="153">
        <v>207.26499999999999</v>
      </c>
      <c r="I3349" s="153">
        <v>88.403000000000006</v>
      </c>
      <c r="J3349" s="153">
        <v>40.96</v>
      </c>
    </row>
    <row r="3350" spans="1:10" x14ac:dyDescent="0.25">
      <c r="A3350" s="152" t="s">
        <v>3150</v>
      </c>
      <c r="B3350" s="153">
        <v>137.232621142873</v>
      </c>
      <c r="C3350" s="153">
        <v>276.58277769394198</v>
      </c>
      <c r="D3350" s="153">
        <v>101.51900000000001</v>
      </c>
      <c r="E3350" s="153">
        <v>234.53899999999999</v>
      </c>
      <c r="F3350" s="153">
        <v>291.54199999999997</v>
      </c>
      <c r="G3350" s="153">
        <v>280.13799999999998</v>
      </c>
      <c r="H3350" s="153">
        <v>201.42599999999999</v>
      </c>
      <c r="I3350" s="153">
        <v>114.56</v>
      </c>
      <c r="J3350" s="153">
        <v>36.276000000000003</v>
      </c>
    </row>
    <row r="3351" spans="1:10" x14ac:dyDescent="0.25">
      <c r="A3351" s="152" t="s">
        <v>3151</v>
      </c>
      <c r="B3351" s="153">
        <v>129.71245654142399</v>
      </c>
      <c r="C3351" s="153">
        <v>268.76305161633599</v>
      </c>
      <c r="D3351" s="153">
        <v>108.048</v>
      </c>
      <c r="E3351" s="153">
        <v>233.66399999999999</v>
      </c>
      <c r="F3351" s="153">
        <v>275.904</v>
      </c>
      <c r="G3351" s="153">
        <v>255.48</v>
      </c>
      <c r="H3351" s="153">
        <v>181.09200000000001</v>
      </c>
      <c r="I3351" s="153">
        <v>102.51600000000001</v>
      </c>
      <c r="J3351" s="153">
        <v>43.295999999999999</v>
      </c>
    </row>
    <row r="3352" spans="1:10" x14ac:dyDescent="0.25">
      <c r="A3352" s="152" t="s">
        <v>3152</v>
      </c>
      <c r="B3352" s="153">
        <v>118.584441769612</v>
      </c>
      <c r="C3352" s="153">
        <v>257.62834746225002</v>
      </c>
      <c r="D3352" s="153">
        <v>110.47199999999999</v>
      </c>
      <c r="E3352" s="153">
        <v>224.34399999999999</v>
      </c>
      <c r="F3352" s="153">
        <v>263.88900000000001</v>
      </c>
      <c r="G3352" s="153">
        <v>238.10400000000001</v>
      </c>
      <c r="H3352" s="153">
        <v>164.63300000000001</v>
      </c>
      <c r="I3352" s="153">
        <v>85.384</v>
      </c>
      <c r="J3352" s="153">
        <v>39.173999999999999</v>
      </c>
    </row>
    <row r="3353" spans="1:10" x14ac:dyDescent="0.25">
      <c r="A3353" s="152" t="s">
        <v>3153</v>
      </c>
      <c r="B3353" s="153">
        <v>106.123210140796</v>
      </c>
      <c r="C3353" s="153">
        <v>241.734827588217</v>
      </c>
      <c r="D3353" s="153">
        <v>118.881</v>
      </c>
      <c r="E3353" s="153">
        <v>229.887</v>
      </c>
      <c r="F3353" s="153">
        <v>246.34100000000001</v>
      </c>
      <c r="G3353" s="153">
        <v>210.72399999999999</v>
      </c>
      <c r="H3353" s="153">
        <v>135.471</v>
      </c>
      <c r="I3353" s="153">
        <v>70.319000000000003</v>
      </c>
      <c r="J3353" s="153">
        <v>38.377000000000002</v>
      </c>
    </row>
    <row r="3354" spans="1:10" x14ac:dyDescent="0.25">
      <c r="A3354" s="152" t="s">
        <v>3154</v>
      </c>
      <c r="B3354" s="153">
        <v>93.298449560349695</v>
      </c>
      <c r="C3354" s="153">
        <v>223.26087900562601</v>
      </c>
      <c r="D3354" s="153">
        <v>106.617</v>
      </c>
      <c r="E3354" s="153">
        <v>204.49299999999999</v>
      </c>
      <c r="F3354" s="153">
        <v>235.66499999999999</v>
      </c>
      <c r="G3354" s="153">
        <v>200.24199999999999</v>
      </c>
      <c r="H3354" s="153">
        <v>129.387</v>
      </c>
      <c r="I3354" s="153">
        <v>62.335000000000001</v>
      </c>
      <c r="J3354" s="153">
        <v>27.260999999999999</v>
      </c>
    </row>
    <row r="3355" spans="1:10" x14ac:dyDescent="0.25">
      <c r="A3355" s="152" t="s">
        <v>3155</v>
      </c>
      <c r="B3355" s="153">
        <v>81.530749930792098</v>
      </c>
      <c r="C3355" s="153">
        <v>201.85901375334799</v>
      </c>
      <c r="D3355" s="153">
        <v>83.965999999999994</v>
      </c>
      <c r="E3355" s="153">
        <v>191.821</v>
      </c>
      <c r="F3355" s="153">
        <v>242.98500000000001</v>
      </c>
      <c r="G3355" s="153">
        <v>190.21600000000001</v>
      </c>
      <c r="H3355" s="153">
        <v>111.598</v>
      </c>
      <c r="I3355" s="153">
        <v>50.094000000000001</v>
      </c>
      <c r="J3355" s="153">
        <v>20.68</v>
      </c>
    </row>
    <row r="3356" spans="1:10" x14ac:dyDescent="0.25">
      <c r="A3356" s="152" t="s">
        <v>3156</v>
      </c>
      <c r="B3356" s="153">
        <v>73.952901554376197</v>
      </c>
      <c r="C3356" s="153">
        <v>190.25451037502799</v>
      </c>
      <c r="D3356" s="153">
        <v>64.105999999999995</v>
      </c>
      <c r="E3356" s="153">
        <v>172.36</v>
      </c>
      <c r="F3356" s="153">
        <v>253.93</v>
      </c>
      <c r="G3356" s="153">
        <v>184.77099999999999</v>
      </c>
      <c r="H3356" s="153">
        <v>99.543999999999997</v>
      </c>
      <c r="I3356" s="153">
        <v>38.774000000000001</v>
      </c>
      <c r="J3356" s="153">
        <v>12.195</v>
      </c>
    </row>
    <row r="3357" spans="1:10" x14ac:dyDescent="0.25">
      <c r="A3357" s="152" t="s">
        <v>3157</v>
      </c>
      <c r="B3357" s="153">
        <v>66.381261434847801</v>
      </c>
      <c r="C3357" s="153">
        <v>179.32412087165099</v>
      </c>
      <c r="D3357" s="153">
        <v>54.11</v>
      </c>
      <c r="E3357" s="153">
        <v>157.10900000000001</v>
      </c>
      <c r="F3357" s="153">
        <v>247.441</v>
      </c>
      <c r="G3357" s="153">
        <v>175.113</v>
      </c>
      <c r="H3357" s="153">
        <v>90.792000000000002</v>
      </c>
      <c r="I3357" s="153">
        <v>33.070999999999998</v>
      </c>
      <c r="J3357" s="153">
        <v>9.1240000000000006</v>
      </c>
    </row>
    <row r="3358" spans="1:10" x14ac:dyDescent="0.25">
      <c r="A3358" s="152" t="s">
        <v>3158</v>
      </c>
      <c r="B3358" s="153">
        <v>59.413804857335599</v>
      </c>
      <c r="C3358" s="153">
        <v>168.79762464514499</v>
      </c>
      <c r="D3358" s="153">
        <v>45.935000000000002</v>
      </c>
      <c r="E3358" s="153">
        <v>143.58099999999999</v>
      </c>
      <c r="F3358" s="153">
        <v>240.41300000000001</v>
      </c>
      <c r="G3358" s="153">
        <v>166.40199999999999</v>
      </c>
      <c r="H3358" s="153">
        <v>83.262</v>
      </c>
      <c r="I3358" s="153">
        <v>28.434000000000001</v>
      </c>
      <c r="J3358" s="153">
        <v>6.9130000000000003</v>
      </c>
    </row>
    <row r="3359" spans="1:10" x14ac:dyDescent="0.25">
      <c r="A3359" s="152" t="s">
        <v>3159</v>
      </c>
      <c r="B3359" s="153">
        <v>52.285595236761999</v>
      </c>
      <c r="C3359" s="153">
        <v>158.63687220424799</v>
      </c>
      <c r="D3359" s="153">
        <v>39.28</v>
      </c>
      <c r="E3359" s="153">
        <v>131.74700000000001</v>
      </c>
      <c r="F3359" s="153">
        <v>233.274</v>
      </c>
      <c r="G3359" s="153">
        <v>158.774</v>
      </c>
      <c r="H3359" s="153">
        <v>76.891000000000005</v>
      </c>
      <c r="I3359" s="153">
        <v>24.681000000000001</v>
      </c>
      <c r="J3359" s="153">
        <v>5.3129999999999997</v>
      </c>
    </row>
    <row r="3360" spans="1:10" x14ac:dyDescent="0.25">
      <c r="A3360" s="152" t="s">
        <v>3160</v>
      </c>
      <c r="B3360" s="153">
        <v>45.854320475837298</v>
      </c>
      <c r="C3360" s="153">
        <v>148.557507495989</v>
      </c>
      <c r="D3360" s="153">
        <v>33.860999999999997</v>
      </c>
      <c r="E3360" s="153">
        <v>121.479</v>
      </c>
      <c r="F3360" s="153">
        <v>226.32599999999999</v>
      </c>
      <c r="G3360" s="153">
        <v>152.24700000000001</v>
      </c>
      <c r="H3360" s="153">
        <v>71.56</v>
      </c>
      <c r="I3360" s="153">
        <v>21.652000000000001</v>
      </c>
      <c r="J3360" s="153">
        <v>4.1349999999999998</v>
      </c>
    </row>
    <row r="3361" spans="1:10" x14ac:dyDescent="0.25">
      <c r="A3361" s="152" t="s">
        <v>3161</v>
      </c>
      <c r="B3361" s="153">
        <v>40.682480758131099</v>
      </c>
      <c r="C3361" s="153">
        <v>139.600224496994</v>
      </c>
      <c r="D3361" s="153">
        <v>29.446000000000002</v>
      </c>
      <c r="E3361" s="153">
        <v>112.57899999999999</v>
      </c>
      <c r="F3361" s="153">
        <v>219.62100000000001</v>
      </c>
      <c r="G3361" s="153">
        <v>146.75</v>
      </c>
      <c r="H3361" s="153">
        <v>67.131</v>
      </c>
      <c r="I3361" s="153">
        <v>19.202000000000002</v>
      </c>
      <c r="J3361" s="153">
        <v>3.2709999999999999</v>
      </c>
    </row>
    <row r="3362" spans="1:10" x14ac:dyDescent="0.25">
      <c r="A3362" s="152" t="s">
        <v>3162</v>
      </c>
      <c r="B3362" s="153">
        <v>35.956203953992699</v>
      </c>
      <c r="C3362" s="153">
        <v>130.69100304289299</v>
      </c>
      <c r="D3362" s="153">
        <v>25.803999999999998</v>
      </c>
      <c r="E3362" s="153">
        <v>104.78700000000001</v>
      </c>
      <c r="F3362" s="153">
        <v>213.06800000000001</v>
      </c>
      <c r="G3362" s="153">
        <v>142.07900000000001</v>
      </c>
      <c r="H3362" s="153">
        <v>63.438000000000002</v>
      </c>
      <c r="I3362" s="153">
        <v>17.201000000000001</v>
      </c>
      <c r="J3362" s="153">
        <v>2.6230000000000002</v>
      </c>
    </row>
    <row r="3363" spans="1:10" x14ac:dyDescent="0.25">
      <c r="A3363" s="152" t="s">
        <v>3163</v>
      </c>
      <c r="B3363" s="153">
        <v>114.484694914435</v>
      </c>
      <c r="C3363" s="153">
        <v>293.10905241009101</v>
      </c>
      <c r="D3363" s="153">
        <v>144.32</v>
      </c>
      <c r="E3363" s="153">
        <v>393.6</v>
      </c>
      <c r="F3363" s="153">
        <v>406.72</v>
      </c>
      <c r="G3363" s="153">
        <v>209.92</v>
      </c>
      <c r="H3363" s="153">
        <v>118.08</v>
      </c>
      <c r="I3363" s="153">
        <v>39.36</v>
      </c>
      <c r="J3363" s="153">
        <v>0</v>
      </c>
    </row>
    <row r="3364" spans="1:10" x14ac:dyDescent="0.25">
      <c r="A3364" s="152" t="s">
        <v>3164</v>
      </c>
      <c r="B3364" s="153">
        <v>98.708482604191104</v>
      </c>
      <c r="C3364" s="153">
        <v>258.59672664862501</v>
      </c>
      <c r="D3364" s="153">
        <v>143.24600000000001</v>
      </c>
      <c r="E3364" s="153">
        <v>387.45</v>
      </c>
      <c r="F3364" s="153">
        <v>402.11900000000003</v>
      </c>
      <c r="G3364" s="153">
        <v>215.446</v>
      </c>
      <c r="H3364" s="153">
        <v>121.68899999999999</v>
      </c>
      <c r="I3364" s="153">
        <v>41.603999999999999</v>
      </c>
      <c r="J3364" s="153">
        <v>0.44600000000000001</v>
      </c>
    </row>
    <row r="3365" spans="1:10" x14ac:dyDescent="0.25">
      <c r="A3365" s="152" t="s">
        <v>3165</v>
      </c>
      <c r="B3365" s="153">
        <v>83.362474564579898</v>
      </c>
      <c r="C3365" s="153">
        <v>239.67146518291401</v>
      </c>
      <c r="D3365" s="153">
        <v>142.16800000000001</v>
      </c>
      <c r="E3365" s="153">
        <v>381.30700000000002</v>
      </c>
      <c r="F3365" s="153">
        <v>397.51</v>
      </c>
      <c r="G3365" s="153">
        <v>220.98</v>
      </c>
      <c r="H3365" s="153">
        <v>125.283</v>
      </c>
      <c r="I3365" s="153">
        <v>43.86</v>
      </c>
      <c r="J3365" s="153">
        <v>0.89200000000000002</v>
      </c>
    </row>
    <row r="3366" spans="1:10" x14ac:dyDescent="0.25">
      <c r="A3366" s="152" t="s">
        <v>3166</v>
      </c>
      <c r="B3366" s="153">
        <v>72.384857945141306</v>
      </c>
      <c r="C3366" s="153">
        <v>216.74276055569899</v>
      </c>
      <c r="D3366" s="153">
        <v>127.866</v>
      </c>
      <c r="E3366" s="153">
        <v>339.98599999999999</v>
      </c>
      <c r="F3366" s="153">
        <v>356.08600000000001</v>
      </c>
      <c r="G3366" s="153">
        <v>205.27099999999999</v>
      </c>
      <c r="H3366" s="153">
        <v>116.80800000000001</v>
      </c>
      <c r="I3366" s="153">
        <v>41.781999999999996</v>
      </c>
      <c r="J3366" s="153">
        <v>1.2010000000000001</v>
      </c>
    </row>
    <row r="3367" spans="1:10" x14ac:dyDescent="0.25">
      <c r="A3367" s="152" t="s">
        <v>3167</v>
      </c>
      <c r="B3367" s="153">
        <v>65.0330030774129</v>
      </c>
      <c r="C3367" s="153">
        <v>192.53889207127099</v>
      </c>
      <c r="D3367" s="153">
        <v>112.88800000000001</v>
      </c>
      <c r="E3367" s="153">
        <v>297.517</v>
      </c>
      <c r="F3367" s="153">
        <v>313.077</v>
      </c>
      <c r="G3367" s="153">
        <v>187.083</v>
      </c>
      <c r="H3367" s="153">
        <v>106.816</v>
      </c>
      <c r="I3367" s="153">
        <v>38.991</v>
      </c>
      <c r="J3367" s="153">
        <v>1.4279999999999999</v>
      </c>
    </row>
    <row r="3368" spans="1:10" x14ac:dyDescent="0.25">
      <c r="A3368" s="152" t="s">
        <v>3168</v>
      </c>
      <c r="B3368" s="153">
        <v>58.905654935162801</v>
      </c>
      <c r="C3368" s="153">
        <v>179.370445402879</v>
      </c>
      <c r="D3368" s="153">
        <v>89.028000000000006</v>
      </c>
      <c r="E3368" s="153">
        <v>232.48500000000001</v>
      </c>
      <c r="F3368" s="153">
        <v>245.84200000000001</v>
      </c>
      <c r="G3368" s="153">
        <v>152.20699999999999</v>
      </c>
      <c r="H3368" s="153">
        <v>87.194999999999993</v>
      </c>
      <c r="I3368" s="153">
        <v>32.421999999999997</v>
      </c>
      <c r="J3368" s="153">
        <v>1.421</v>
      </c>
    </row>
    <row r="3369" spans="1:10" x14ac:dyDescent="0.25">
      <c r="A3369" s="152" t="s">
        <v>3169</v>
      </c>
      <c r="B3369" s="153">
        <v>54.369364949843998</v>
      </c>
      <c r="C3369" s="153">
        <v>157.10088735116699</v>
      </c>
      <c r="D3369" s="153">
        <v>77.766999999999996</v>
      </c>
      <c r="E3369" s="153">
        <v>201.19800000000001</v>
      </c>
      <c r="F3369" s="153">
        <v>213.82300000000001</v>
      </c>
      <c r="G3369" s="153">
        <v>137.11500000000001</v>
      </c>
      <c r="H3369" s="153">
        <v>78.787999999999997</v>
      </c>
      <c r="I3369" s="153">
        <v>29.806999999999999</v>
      </c>
      <c r="J3369" s="153">
        <v>1.502</v>
      </c>
    </row>
    <row r="3370" spans="1:10" x14ac:dyDescent="0.25">
      <c r="A3370" s="152" t="s">
        <v>3170</v>
      </c>
      <c r="B3370" s="153">
        <v>51.353196477706</v>
      </c>
      <c r="C3370" s="153">
        <v>148.94840622135601</v>
      </c>
      <c r="D3370" s="153">
        <v>71.221000000000004</v>
      </c>
      <c r="E3370" s="153">
        <v>182.51</v>
      </c>
      <c r="F3370" s="153">
        <v>194.96899999999999</v>
      </c>
      <c r="G3370" s="153">
        <v>129.43799999999999</v>
      </c>
      <c r="H3370" s="153">
        <v>74.602000000000004</v>
      </c>
      <c r="I3370" s="153">
        <v>28.687999999999999</v>
      </c>
      <c r="J3370" s="153">
        <v>1.6120000000000001</v>
      </c>
    </row>
    <row r="3371" spans="1:10" x14ac:dyDescent="0.25">
      <c r="A3371" s="152" t="s">
        <v>3171</v>
      </c>
      <c r="B3371" s="153">
        <v>44.847278917186202</v>
      </c>
      <c r="C3371" s="153">
        <v>149.30214167805201</v>
      </c>
      <c r="D3371" s="153">
        <v>65.331000000000003</v>
      </c>
      <c r="E3371" s="153">
        <v>165.786</v>
      </c>
      <c r="F3371" s="153">
        <v>178.04499999999999</v>
      </c>
      <c r="G3371" s="153">
        <v>122.33799999999999</v>
      </c>
      <c r="H3371" s="153">
        <v>70.710999999999999</v>
      </c>
      <c r="I3371" s="153">
        <v>27.603999999999999</v>
      </c>
      <c r="J3371" s="153">
        <v>1.7050000000000001</v>
      </c>
    </row>
    <row r="3372" spans="1:10" x14ac:dyDescent="0.25">
      <c r="A3372" s="152" t="s">
        <v>3172</v>
      </c>
      <c r="B3372" s="153">
        <v>37.575741511634902</v>
      </c>
      <c r="C3372" s="153">
        <v>152.63160957015401</v>
      </c>
      <c r="D3372" s="153">
        <v>59.926000000000002</v>
      </c>
      <c r="E3372" s="153">
        <v>150.547</v>
      </c>
      <c r="F3372" s="153">
        <v>162.57499999999999</v>
      </c>
      <c r="G3372" s="153">
        <v>115.571</v>
      </c>
      <c r="H3372" s="153">
        <v>66.978999999999999</v>
      </c>
      <c r="I3372" s="153">
        <v>26.527000000000001</v>
      </c>
      <c r="J3372" s="153">
        <v>1.7749999999999999</v>
      </c>
    </row>
    <row r="3373" spans="1:10" x14ac:dyDescent="0.25">
      <c r="A3373" s="152" t="s">
        <v>3173</v>
      </c>
      <c r="B3373" s="153">
        <v>31.860703702607498</v>
      </c>
      <c r="C3373" s="153">
        <v>154.889715679853</v>
      </c>
      <c r="D3373" s="153">
        <v>55.210999999999999</v>
      </c>
      <c r="E3373" s="153">
        <v>137.28200000000001</v>
      </c>
      <c r="F3373" s="153">
        <v>149.08799999999999</v>
      </c>
      <c r="G3373" s="153">
        <v>109.624</v>
      </c>
      <c r="H3373" s="153">
        <v>63.698</v>
      </c>
      <c r="I3373" s="153">
        <v>25.564</v>
      </c>
      <c r="J3373" s="153">
        <v>1.833</v>
      </c>
    </row>
    <row r="3374" spans="1:10" x14ac:dyDescent="0.25">
      <c r="A3374" s="152" t="s">
        <v>3174</v>
      </c>
      <c r="B3374" s="153">
        <v>29.478439099530199</v>
      </c>
      <c r="C3374" s="153">
        <v>135.04765541305599</v>
      </c>
      <c r="D3374" s="153">
        <v>51.268999999999998</v>
      </c>
      <c r="E3374" s="153">
        <v>126.133</v>
      </c>
      <c r="F3374" s="153">
        <v>137.78399999999999</v>
      </c>
      <c r="G3374" s="153">
        <v>104.761</v>
      </c>
      <c r="H3374" s="153">
        <v>61.02</v>
      </c>
      <c r="I3374" s="153">
        <v>24.805</v>
      </c>
      <c r="J3374" s="153">
        <v>1.8879999999999999</v>
      </c>
    </row>
    <row r="3375" spans="1:10" x14ac:dyDescent="0.25">
      <c r="A3375" s="152" t="s">
        <v>3175</v>
      </c>
      <c r="B3375" s="153">
        <v>23.242887435408999</v>
      </c>
      <c r="C3375" s="153">
        <v>123.764070637177</v>
      </c>
      <c r="D3375" s="153">
        <v>48.078000000000003</v>
      </c>
      <c r="E3375" s="153">
        <v>117.004</v>
      </c>
      <c r="F3375" s="153">
        <v>128.58199999999999</v>
      </c>
      <c r="G3375" s="153">
        <v>101.07</v>
      </c>
      <c r="H3375" s="153">
        <v>59.011000000000003</v>
      </c>
      <c r="I3375" s="153">
        <v>24.271000000000001</v>
      </c>
      <c r="J3375" s="153">
        <v>1.944</v>
      </c>
    </row>
    <row r="3376" spans="1:10" x14ac:dyDescent="0.25">
      <c r="A3376" s="152" t="s">
        <v>3176</v>
      </c>
      <c r="B3376" s="153">
        <v>20.480428735423899</v>
      </c>
      <c r="C3376" s="153">
        <v>116.01500144133399</v>
      </c>
      <c r="D3376" s="153">
        <v>44.18</v>
      </c>
      <c r="E3376" s="153">
        <v>106.55500000000001</v>
      </c>
      <c r="F3376" s="153">
        <v>119.488</v>
      </c>
      <c r="G3376" s="153">
        <v>100.188</v>
      </c>
      <c r="H3376" s="153">
        <v>58.453000000000003</v>
      </c>
      <c r="I3376" s="153">
        <v>24.384</v>
      </c>
      <c r="J3376" s="153">
        <v>2.1720000000000002</v>
      </c>
    </row>
    <row r="3377" spans="1:10" x14ac:dyDescent="0.25">
      <c r="A3377" s="152" t="s">
        <v>3177</v>
      </c>
      <c r="B3377" s="153">
        <v>18.174116869319398</v>
      </c>
      <c r="C3377" s="153">
        <v>110.078917027402</v>
      </c>
      <c r="D3377" s="153">
        <v>40.966999999999999</v>
      </c>
      <c r="E3377" s="153">
        <v>99.322999999999993</v>
      </c>
      <c r="F3377" s="153">
        <v>113.248</v>
      </c>
      <c r="G3377" s="153">
        <v>97.89</v>
      </c>
      <c r="H3377" s="153">
        <v>56.927999999999997</v>
      </c>
      <c r="I3377" s="153">
        <v>23.664000000000001</v>
      </c>
      <c r="J3377" s="153">
        <v>2.1800000000000002</v>
      </c>
    </row>
    <row r="3378" spans="1:10" x14ac:dyDescent="0.25">
      <c r="A3378" s="152" t="s">
        <v>3178</v>
      </c>
      <c r="B3378" s="153">
        <v>16.155051016822799</v>
      </c>
      <c r="C3378" s="153">
        <v>104.20983926792699</v>
      </c>
      <c r="D3378" s="153">
        <v>37.841999999999999</v>
      </c>
      <c r="E3378" s="153">
        <v>92.852000000000004</v>
      </c>
      <c r="F3378" s="153">
        <v>108.123</v>
      </c>
      <c r="G3378" s="153">
        <v>96.215000000000003</v>
      </c>
      <c r="H3378" s="153">
        <v>55.67</v>
      </c>
      <c r="I3378" s="153">
        <v>22.9</v>
      </c>
      <c r="J3378" s="153">
        <v>2.1579999999999999</v>
      </c>
    </row>
    <row r="3379" spans="1:10" x14ac:dyDescent="0.25">
      <c r="A3379" s="152" t="s">
        <v>3179</v>
      </c>
      <c r="B3379" s="153">
        <v>14.375345703300001</v>
      </c>
      <c r="C3379" s="153">
        <v>98.438351325310805</v>
      </c>
      <c r="D3379" s="153">
        <v>34.895000000000003</v>
      </c>
      <c r="E3379" s="153">
        <v>87.227999999999994</v>
      </c>
      <c r="F3379" s="153">
        <v>104.197</v>
      </c>
      <c r="G3379" s="153">
        <v>95.33</v>
      </c>
      <c r="H3379" s="153">
        <v>54.768999999999998</v>
      </c>
      <c r="I3379" s="153">
        <v>22.145</v>
      </c>
      <c r="J3379" s="153">
        <v>2.1160000000000001</v>
      </c>
    </row>
    <row r="3380" spans="1:10" x14ac:dyDescent="0.25">
      <c r="A3380" s="152" t="s">
        <v>3180</v>
      </c>
      <c r="B3380" s="153">
        <v>12.918030827480401</v>
      </c>
      <c r="C3380" s="153">
        <v>93.134272496194001</v>
      </c>
      <c r="D3380" s="153">
        <v>32.070999999999998</v>
      </c>
      <c r="E3380" s="153">
        <v>82.210999999999999</v>
      </c>
      <c r="F3380" s="153">
        <v>101.203</v>
      </c>
      <c r="G3380" s="153">
        <v>95.057000000000002</v>
      </c>
      <c r="H3380" s="153">
        <v>54.121000000000002</v>
      </c>
      <c r="I3380" s="153">
        <v>21.372</v>
      </c>
      <c r="J3380" s="153">
        <v>2.0449999999999999</v>
      </c>
    </row>
    <row r="3381" spans="1:10" x14ac:dyDescent="0.25">
      <c r="A3381" s="152" t="s">
        <v>3181</v>
      </c>
      <c r="B3381" s="153">
        <v>11.632506357578499</v>
      </c>
      <c r="C3381" s="153">
        <v>87.924530424213799</v>
      </c>
      <c r="D3381" s="153">
        <v>29.449000000000002</v>
      </c>
      <c r="E3381" s="153">
        <v>77.929000000000002</v>
      </c>
      <c r="F3381" s="153">
        <v>99.308000000000007</v>
      </c>
      <c r="G3381" s="153">
        <v>95.629000000000005</v>
      </c>
      <c r="H3381" s="153">
        <v>53.86</v>
      </c>
      <c r="I3381" s="153">
        <v>20.623000000000001</v>
      </c>
      <c r="J3381" s="153">
        <v>1.962</v>
      </c>
    </row>
    <row r="3382" spans="1:10" x14ac:dyDescent="0.25">
      <c r="A3382" s="152" t="s">
        <v>3182</v>
      </c>
      <c r="B3382" s="153">
        <v>10.5679181661736</v>
      </c>
      <c r="C3382" s="153">
        <v>83.116127334121501</v>
      </c>
      <c r="D3382" s="153">
        <v>26.975999999999999</v>
      </c>
      <c r="E3382" s="153">
        <v>74.212999999999994</v>
      </c>
      <c r="F3382" s="153">
        <v>98.340999999999994</v>
      </c>
      <c r="G3382" s="153">
        <v>96.945999999999998</v>
      </c>
      <c r="H3382" s="153">
        <v>53.92</v>
      </c>
      <c r="I3382" s="153">
        <v>19.887</v>
      </c>
      <c r="J3382" s="153">
        <v>1.857</v>
      </c>
    </row>
    <row r="3383" spans="1:10" x14ac:dyDescent="0.25">
      <c r="A3383" s="152" t="s">
        <v>3183</v>
      </c>
      <c r="B3383" s="153">
        <v>260.34366995931299</v>
      </c>
      <c r="C3383" s="153">
        <v>432.00407538347298</v>
      </c>
      <c r="D3383" s="153">
        <v>117.29</v>
      </c>
      <c r="E3383" s="153">
        <v>280.435</v>
      </c>
      <c r="F3383" s="153">
        <v>286.11700000000002</v>
      </c>
      <c r="G3383" s="153">
        <v>258.79399999999998</v>
      </c>
      <c r="H3383" s="153">
        <v>197.75800000000001</v>
      </c>
      <c r="I3383" s="153">
        <v>123.306</v>
      </c>
      <c r="J3383" s="153">
        <v>76.3</v>
      </c>
    </row>
    <row r="3384" spans="1:10" x14ac:dyDescent="0.25">
      <c r="A3384" s="152" t="s">
        <v>3184</v>
      </c>
      <c r="B3384" s="153">
        <v>240.22881799501701</v>
      </c>
      <c r="C3384" s="153">
        <v>409.34399467068198</v>
      </c>
      <c r="D3384" s="153">
        <v>125.79900000000001</v>
      </c>
      <c r="E3384" s="153">
        <v>284.80399999999997</v>
      </c>
      <c r="F3384" s="153">
        <v>289.13200000000001</v>
      </c>
      <c r="G3384" s="153">
        <v>257.30599999999998</v>
      </c>
      <c r="H3384" s="153">
        <v>195.96199999999999</v>
      </c>
      <c r="I3384" s="153">
        <v>117.947</v>
      </c>
      <c r="J3384" s="153">
        <v>69.05</v>
      </c>
    </row>
    <row r="3385" spans="1:10" x14ac:dyDescent="0.25">
      <c r="A3385" s="152" t="s">
        <v>3185</v>
      </c>
      <c r="B3385" s="153">
        <v>225.22266537023401</v>
      </c>
      <c r="C3385" s="153">
        <v>391.53304288030699</v>
      </c>
      <c r="D3385" s="153">
        <v>134.98699999999999</v>
      </c>
      <c r="E3385" s="153">
        <v>291.24900000000002</v>
      </c>
      <c r="F3385" s="153">
        <v>294.24599999999998</v>
      </c>
      <c r="G3385" s="153">
        <v>257.79599999999999</v>
      </c>
      <c r="H3385" s="153">
        <v>195.62799999999999</v>
      </c>
      <c r="I3385" s="153">
        <v>113.60299999999999</v>
      </c>
      <c r="J3385" s="153">
        <v>62.491</v>
      </c>
    </row>
    <row r="3386" spans="1:10" x14ac:dyDescent="0.25">
      <c r="A3386" s="152" t="s">
        <v>3186</v>
      </c>
      <c r="B3386" s="153">
        <v>210.094782424849</v>
      </c>
      <c r="C3386" s="153">
        <v>373.89518278838898</v>
      </c>
      <c r="D3386" s="153">
        <v>144.363</v>
      </c>
      <c r="E3386" s="153">
        <v>299.67099999999999</v>
      </c>
      <c r="F3386" s="153">
        <v>301.30200000000002</v>
      </c>
      <c r="G3386" s="153">
        <v>260.31599999999997</v>
      </c>
      <c r="H3386" s="153">
        <v>196.69</v>
      </c>
      <c r="I3386" s="153">
        <v>110.447</v>
      </c>
      <c r="J3386" s="153">
        <v>57.011000000000003</v>
      </c>
    </row>
    <row r="3387" spans="1:10" x14ac:dyDescent="0.25">
      <c r="A3387" s="152" t="s">
        <v>3187</v>
      </c>
      <c r="B3387" s="153">
        <v>182.90987494112599</v>
      </c>
      <c r="C3387" s="153">
        <v>344.22659974698797</v>
      </c>
      <c r="D3387" s="153">
        <v>150.50299999999999</v>
      </c>
      <c r="E3387" s="153">
        <v>304.17700000000002</v>
      </c>
      <c r="F3387" s="153">
        <v>304.32900000000001</v>
      </c>
      <c r="G3387" s="153">
        <v>260.04300000000001</v>
      </c>
      <c r="H3387" s="153">
        <v>195.40600000000001</v>
      </c>
      <c r="I3387" s="153">
        <v>106.739</v>
      </c>
      <c r="J3387" s="153">
        <v>52.003</v>
      </c>
    </row>
    <row r="3388" spans="1:10" x14ac:dyDescent="0.25">
      <c r="A3388" s="152" t="s">
        <v>3188</v>
      </c>
      <c r="B3388" s="153">
        <v>156.48716104037601</v>
      </c>
      <c r="C3388" s="153">
        <v>314.68225953218501</v>
      </c>
      <c r="D3388" s="153">
        <v>151.22300000000001</v>
      </c>
      <c r="E3388" s="153">
        <v>301.55799999999999</v>
      </c>
      <c r="F3388" s="153">
        <v>300.10300000000001</v>
      </c>
      <c r="G3388" s="153">
        <v>254.53399999999999</v>
      </c>
      <c r="H3388" s="153">
        <v>189.92500000000001</v>
      </c>
      <c r="I3388" s="153">
        <v>101.72199999999999</v>
      </c>
      <c r="J3388" s="153">
        <v>47.534999999999997</v>
      </c>
    </row>
    <row r="3389" spans="1:10" x14ac:dyDescent="0.25">
      <c r="A3389" s="152" t="s">
        <v>3189</v>
      </c>
      <c r="B3389" s="153">
        <v>128.283530938968</v>
      </c>
      <c r="C3389" s="153">
        <v>278.24699234074899</v>
      </c>
      <c r="D3389" s="153">
        <v>149.07</v>
      </c>
      <c r="E3389" s="153">
        <v>296.178</v>
      </c>
      <c r="F3389" s="153">
        <v>292.37400000000002</v>
      </c>
      <c r="G3389" s="153">
        <v>247.203</v>
      </c>
      <c r="H3389" s="153">
        <v>182.762</v>
      </c>
      <c r="I3389" s="153">
        <v>96.040999999999997</v>
      </c>
      <c r="J3389" s="153">
        <v>43.771999999999998</v>
      </c>
    </row>
    <row r="3390" spans="1:10" x14ac:dyDescent="0.25">
      <c r="A3390" s="152" t="s">
        <v>3190</v>
      </c>
      <c r="B3390" s="153">
        <v>108.32937510555401</v>
      </c>
      <c r="C3390" s="153">
        <v>257.77690005315799</v>
      </c>
      <c r="D3390" s="153">
        <v>141.77199999999999</v>
      </c>
      <c r="E3390" s="153">
        <v>281.96100000000001</v>
      </c>
      <c r="F3390" s="153">
        <v>274.61599999999999</v>
      </c>
      <c r="G3390" s="153">
        <v>232.57400000000001</v>
      </c>
      <c r="H3390" s="153">
        <v>169.881</v>
      </c>
      <c r="I3390" s="153">
        <v>86.632999999999996</v>
      </c>
      <c r="J3390" s="153">
        <v>38.963000000000001</v>
      </c>
    </row>
    <row r="3391" spans="1:10" x14ac:dyDescent="0.25">
      <c r="A3391" s="152" t="s">
        <v>3191</v>
      </c>
      <c r="B3391" s="153">
        <v>95.111052764515506</v>
      </c>
      <c r="C3391" s="153">
        <v>269.43160695438303</v>
      </c>
      <c r="D3391" s="153">
        <v>124.79300000000001</v>
      </c>
      <c r="E3391" s="153">
        <v>248.51499999999999</v>
      </c>
      <c r="F3391" s="153">
        <v>236.64400000000001</v>
      </c>
      <c r="G3391" s="153">
        <v>202.25899999999999</v>
      </c>
      <c r="H3391" s="153">
        <v>145.30500000000001</v>
      </c>
      <c r="I3391" s="153">
        <v>70.063000000000002</v>
      </c>
      <c r="J3391" s="153">
        <v>31.420999999999999</v>
      </c>
    </row>
    <row r="3392" spans="1:10" x14ac:dyDescent="0.25">
      <c r="A3392" s="152" t="s">
        <v>3192</v>
      </c>
      <c r="B3392" s="153">
        <v>113.547662718721</v>
      </c>
      <c r="C3392" s="153">
        <v>394.93786969381</v>
      </c>
      <c r="D3392" s="153">
        <v>109.383</v>
      </c>
      <c r="E3392" s="153">
        <v>216.43</v>
      </c>
      <c r="F3392" s="153">
        <v>199.28399999999999</v>
      </c>
      <c r="G3392" s="153">
        <v>173.73</v>
      </c>
      <c r="H3392" s="153">
        <v>121.625</v>
      </c>
      <c r="I3392" s="153">
        <v>53.585999999999999</v>
      </c>
      <c r="J3392" s="153">
        <v>24.161999999999999</v>
      </c>
    </row>
    <row r="3393" spans="1:10" x14ac:dyDescent="0.25">
      <c r="A3393" s="152" t="s">
        <v>3193</v>
      </c>
      <c r="B3393" s="153">
        <v>127.682184092474</v>
      </c>
      <c r="C3393" s="153">
        <v>567.60931461076098</v>
      </c>
      <c r="D3393" s="153">
        <v>102.407</v>
      </c>
      <c r="E3393" s="153">
        <v>199.273</v>
      </c>
      <c r="F3393" s="153">
        <v>175.79900000000001</v>
      </c>
      <c r="G3393" s="153">
        <v>157.833</v>
      </c>
      <c r="H3393" s="153">
        <v>106.538</v>
      </c>
      <c r="I3393" s="153">
        <v>41.350999999999999</v>
      </c>
      <c r="J3393" s="153">
        <v>18.798999999999999</v>
      </c>
    </row>
    <row r="3394" spans="1:10" x14ac:dyDescent="0.25">
      <c r="A3394" s="152" t="s">
        <v>3194</v>
      </c>
      <c r="B3394" s="153">
        <v>113.504309312385</v>
      </c>
      <c r="C3394" s="153">
        <v>573.79135429107896</v>
      </c>
      <c r="D3394" s="153">
        <v>87.983999999999995</v>
      </c>
      <c r="E3394" s="153">
        <v>193.96899999999999</v>
      </c>
      <c r="F3394" s="153">
        <v>176.11799999999999</v>
      </c>
      <c r="G3394" s="153">
        <v>146.63900000000001</v>
      </c>
      <c r="H3394" s="153">
        <v>94.284999999999997</v>
      </c>
      <c r="I3394" s="153">
        <v>35.402999999999999</v>
      </c>
      <c r="J3394" s="153">
        <v>15.602</v>
      </c>
    </row>
    <row r="3395" spans="1:10" x14ac:dyDescent="0.25">
      <c r="A3395" s="152" t="s">
        <v>3195</v>
      </c>
      <c r="B3395" s="153">
        <v>92.014103708093302</v>
      </c>
      <c r="C3395" s="153">
        <v>584.35108897427995</v>
      </c>
      <c r="D3395" s="153">
        <v>86.376000000000005</v>
      </c>
      <c r="E3395" s="153">
        <v>176.50700000000001</v>
      </c>
      <c r="F3395" s="153">
        <v>164.42500000000001</v>
      </c>
      <c r="G3395" s="153">
        <v>127.452</v>
      </c>
      <c r="H3395" s="153">
        <v>77.88</v>
      </c>
      <c r="I3395" s="153">
        <v>28.106000000000002</v>
      </c>
      <c r="J3395" s="153">
        <v>11.954000000000001</v>
      </c>
    </row>
    <row r="3396" spans="1:10" x14ac:dyDescent="0.25">
      <c r="A3396" s="152" t="s">
        <v>3196</v>
      </c>
      <c r="B3396" s="153">
        <v>80.559055264847302</v>
      </c>
      <c r="C3396" s="153">
        <v>654.40057064647999</v>
      </c>
      <c r="D3396" s="153">
        <v>54.472000000000001</v>
      </c>
      <c r="E3396" s="153">
        <v>174.17400000000001</v>
      </c>
      <c r="F3396" s="153">
        <v>171.18100000000001</v>
      </c>
      <c r="G3396" s="153">
        <v>117.032</v>
      </c>
      <c r="H3396" s="153">
        <v>65.034999999999997</v>
      </c>
      <c r="I3396" s="153">
        <v>21.817</v>
      </c>
      <c r="J3396" s="153">
        <v>8.609</v>
      </c>
    </row>
    <row r="3397" spans="1:10" x14ac:dyDescent="0.25">
      <c r="A3397" s="152" t="s">
        <v>3197</v>
      </c>
      <c r="B3397" s="153">
        <v>70.468916176871105</v>
      </c>
      <c r="C3397" s="153">
        <v>651.27789013779898</v>
      </c>
      <c r="D3397" s="153">
        <v>45.84</v>
      </c>
      <c r="E3397" s="153">
        <v>163.51499999999999</v>
      </c>
      <c r="F3397" s="153">
        <v>165.17500000000001</v>
      </c>
      <c r="G3397" s="153">
        <v>107.504</v>
      </c>
      <c r="H3397" s="153">
        <v>57.213999999999999</v>
      </c>
      <c r="I3397" s="153">
        <v>18.516999999999999</v>
      </c>
      <c r="J3397" s="153">
        <v>6.9749999999999996</v>
      </c>
    </row>
    <row r="3398" spans="1:10" x14ac:dyDescent="0.25">
      <c r="A3398" s="152" t="s">
        <v>3198</v>
      </c>
      <c r="B3398" s="153">
        <v>60.556248790350701</v>
      </c>
      <c r="C3398" s="153">
        <v>613.59236019988805</v>
      </c>
      <c r="D3398" s="153">
        <v>39.066000000000003</v>
      </c>
      <c r="E3398" s="153">
        <v>154.29400000000001</v>
      </c>
      <c r="F3398" s="153">
        <v>160.27799999999999</v>
      </c>
      <c r="G3398" s="153">
        <v>100.20399999999999</v>
      </c>
      <c r="H3398" s="153">
        <v>51.219000000000001</v>
      </c>
      <c r="I3398" s="153">
        <v>15.993</v>
      </c>
      <c r="J3398" s="153">
        <v>5.726</v>
      </c>
    </row>
    <row r="3399" spans="1:10" x14ac:dyDescent="0.25">
      <c r="A3399" s="152" t="s">
        <v>3199</v>
      </c>
      <c r="B3399" s="153">
        <v>51.529704750127102</v>
      </c>
      <c r="C3399" s="153">
        <v>552.51269842667296</v>
      </c>
      <c r="D3399" s="153">
        <v>33.633000000000003</v>
      </c>
      <c r="E3399" s="153">
        <v>145.96899999999999</v>
      </c>
      <c r="F3399" s="153">
        <v>156.041</v>
      </c>
      <c r="G3399" s="153">
        <v>94.528000000000006</v>
      </c>
      <c r="H3399" s="153">
        <v>46.54</v>
      </c>
      <c r="I3399" s="153">
        <v>14.026999999999999</v>
      </c>
      <c r="J3399" s="153">
        <v>4.742</v>
      </c>
    </row>
    <row r="3400" spans="1:10" x14ac:dyDescent="0.25">
      <c r="A3400" s="152" t="s">
        <v>3200</v>
      </c>
      <c r="B3400" s="153">
        <v>44.040046831263901</v>
      </c>
      <c r="C3400" s="153">
        <v>485.06870467111702</v>
      </c>
      <c r="D3400" s="153">
        <v>29.216999999999999</v>
      </c>
      <c r="E3400" s="153">
        <v>138.28299999999999</v>
      </c>
      <c r="F3400" s="153">
        <v>152.24100000000001</v>
      </c>
      <c r="G3400" s="153">
        <v>90.138000000000005</v>
      </c>
      <c r="H3400" s="153">
        <v>42.88</v>
      </c>
      <c r="I3400" s="153">
        <v>12.481</v>
      </c>
      <c r="J3400" s="153">
        <v>3.96</v>
      </c>
    </row>
    <row r="3401" spans="1:10" x14ac:dyDescent="0.25">
      <c r="A3401" s="152" t="s">
        <v>3201</v>
      </c>
      <c r="B3401" s="153">
        <v>38.337050574451602</v>
      </c>
      <c r="C3401" s="153">
        <v>418.11631898682299</v>
      </c>
      <c r="D3401" s="153">
        <v>25.556000000000001</v>
      </c>
      <c r="E3401" s="153">
        <v>130.9</v>
      </c>
      <c r="F3401" s="153">
        <v>148.55799999999999</v>
      </c>
      <c r="G3401" s="153">
        <v>86.694999999999993</v>
      </c>
      <c r="H3401" s="153">
        <v>39.97</v>
      </c>
      <c r="I3401" s="153">
        <v>11.231999999999999</v>
      </c>
      <c r="J3401" s="153">
        <v>3.3290000000000002</v>
      </c>
    </row>
    <row r="3402" spans="1:10" x14ac:dyDescent="0.25">
      <c r="A3402" s="152" t="s">
        <v>3202</v>
      </c>
      <c r="B3402" s="153">
        <v>33.766656373719101</v>
      </c>
      <c r="C3402" s="153">
        <v>367.48974249575599</v>
      </c>
      <c r="D3402" s="153">
        <v>22.513999999999999</v>
      </c>
      <c r="E3402" s="153">
        <v>123.827</v>
      </c>
      <c r="F3402" s="153">
        <v>145.03700000000001</v>
      </c>
      <c r="G3402" s="153">
        <v>84.11</v>
      </c>
      <c r="H3402" s="153">
        <v>37.701000000000001</v>
      </c>
      <c r="I3402" s="153">
        <v>10.234</v>
      </c>
      <c r="J3402" s="153">
        <v>2.8170000000000002</v>
      </c>
    </row>
    <row r="3403" spans="1:10" x14ac:dyDescent="0.25">
      <c r="A3403" s="152" t="s">
        <v>3203</v>
      </c>
      <c r="B3403" s="153">
        <v>24.247079735081101</v>
      </c>
      <c r="C3403" s="153">
        <v>115.909429454809</v>
      </c>
      <c r="D3403" s="153">
        <v>37.966000000000001</v>
      </c>
      <c r="E3403" s="153">
        <v>127.492</v>
      </c>
      <c r="F3403" s="153">
        <v>127.961</v>
      </c>
      <c r="G3403" s="153">
        <v>87.686999999999998</v>
      </c>
      <c r="H3403" s="153">
        <v>48.691000000000003</v>
      </c>
      <c r="I3403" s="153">
        <v>16.305</v>
      </c>
      <c r="J3403" s="153">
        <v>1.3380000000000001</v>
      </c>
    </row>
    <row r="3404" spans="1:10" x14ac:dyDescent="0.25">
      <c r="A3404" s="152" t="s">
        <v>3204</v>
      </c>
      <c r="B3404" s="153">
        <v>20.6607931131668</v>
      </c>
      <c r="C3404" s="153">
        <v>99.047652965542596</v>
      </c>
      <c r="D3404" s="153">
        <v>37.110999999999997</v>
      </c>
      <c r="E3404" s="153">
        <v>133.04499999999999</v>
      </c>
      <c r="F3404" s="153">
        <v>136.44300000000001</v>
      </c>
      <c r="G3404" s="153">
        <v>85.673000000000002</v>
      </c>
      <c r="H3404" s="153">
        <v>42.99</v>
      </c>
      <c r="I3404" s="153">
        <v>13.148999999999999</v>
      </c>
      <c r="J3404" s="153">
        <v>0.98899999999999999</v>
      </c>
    </row>
    <row r="3405" spans="1:10" x14ac:dyDescent="0.25">
      <c r="A3405" s="152" t="s">
        <v>3205</v>
      </c>
      <c r="B3405" s="153">
        <v>18.5718054447781</v>
      </c>
      <c r="C3405" s="153">
        <v>90.226900010488393</v>
      </c>
      <c r="D3405" s="153">
        <v>41.35</v>
      </c>
      <c r="E3405" s="153">
        <v>135.65600000000001</v>
      </c>
      <c r="F3405" s="153">
        <v>147.148</v>
      </c>
      <c r="G3405" s="153">
        <v>86.908000000000001</v>
      </c>
      <c r="H3405" s="153">
        <v>39.298999999999999</v>
      </c>
      <c r="I3405" s="153">
        <v>10.95</v>
      </c>
      <c r="J3405" s="153">
        <v>0.749</v>
      </c>
    </row>
    <row r="3406" spans="1:10" x14ac:dyDescent="0.25">
      <c r="A3406" s="152" t="s">
        <v>3206</v>
      </c>
      <c r="B3406" s="153">
        <v>14.831398135693799</v>
      </c>
      <c r="C3406" s="153">
        <v>85.575044126462103</v>
      </c>
      <c r="D3406" s="153">
        <v>43.110999999999997</v>
      </c>
      <c r="E3406" s="153">
        <v>129.46</v>
      </c>
      <c r="F3406" s="153">
        <v>140.41800000000001</v>
      </c>
      <c r="G3406" s="153">
        <v>79.230999999999995</v>
      </c>
      <c r="H3406" s="153">
        <v>33.328000000000003</v>
      </c>
      <c r="I3406" s="153">
        <v>7.96</v>
      </c>
      <c r="J3406" s="153">
        <v>0.51200000000000001</v>
      </c>
    </row>
    <row r="3407" spans="1:10" x14ac:dyDescent="0.25">
      <c r="A3407" s="152" t="s">
        <v>3207</v>
      </c>
      <c r="B3407" s="153">
        <v>12.3478863851401</v>
      </c>
      <c r="C3407" s="153">
        <v>81.468773775903401</v>
      </c>
      <c r="D3407" s="153">
        <v>32.527999999999999</v>
      </c>
      <c r="E3407" s="153">
        <v>122.349</v>
      </c>
      <c r="F3407" s="153">
        <v>129.26599999999999</v>
      </c>
      <c r="G3407" s="153">
        <v>67.606999999999999</v>
      </c>
      <c r="H3407" s="153">
        <v>24.23</v>
      </c>
      <c r="I3407" s="153">
        <v>4.9210000000000003</v>
      </c>
      <c r="J3407" s="153">
        <v>0.25900000000000001</v>
      </c>
    </row>
    <row r="3408" spans="1:10" x14ac:dyDescent="0.25">
      <c r="A3408" s="152" t="s">
        <v>3208</v>
      </c>
      <c r="B3408" s="153">
        <v>9.4935014020016695</v>
      </c>
      <c r="C3408" s="153">
        <v>78.374482758952297</v>
      </c>
      <c r="D3408" s="153">
        <v>21.181000000000001</v>
      </c>
      <c r="E3408" s="153">
        <v>101.724</v>
      </c>
      <c r="F3408" s="153">
        <v>119.836</v>
      </c>
      <c r="G3408" s="153">
        <v>64.161000000000001</v>
      </c>
      <c r="H3408" s="153">
        <v>22</v>
      </c>
      <c r="I3408" s="153">
        <v>3.8380000000000001</v>
      </c>
      <c r="J3408" s="153">
        <v>0.18</v>
      </c>
    </row>
    <row r="3409" spans="1:10" x14ac:dyDescent="0.25">
      <c r="A3409" s="152" t="s">
        <v>3209</v>
      </c>
      <c r="B3409" s="153">
        <v>7.9270540766234197</v>
      </c>
      <c r="C3409" s="153">
        <v>71.271823385972894</v>
      </c>
      <c r="D3409" s="153">
        <v>12.7</v>
      </c>
      <c r="E3409" s="153">
        <v>85.677000000000007</v>
      </c>
      <c r="F3409" s="153">
        <v>123.357</v>
      </c>
      <c r="G3409" s="153">
        <v>75.518000000000001</v>
      </c>
      <c r="H3409" s="153">
        <v>26.419</v>
      </c>
      <c r="I3409" s="153">
        <v>4.8090000000000002</v>
      </c>
      <c r="J3409" s="153">
        <v>0.2</v>
      </c>
    </row>
    <row r="3410" spans="1:10" x14ac:dyDescent="0.25">
      <c r="A3410" s="152" t="s">
        <v>3210</v>
      </c>
      <c r="B3410" s="153">
        <v>7.3496069889165101</v>
      </c>
      <c r="C3410" s="153">
        <v>67.186993284312393</v>
      </c>
      <c r="D3410" s="153">
        <v>11.769</v>
      </c>
      <c r="E3410" s="153">
        <v>88.244</v>
      </c>
      <c r="F3410" s="153">
        <v>143.005</v>
      </c>
      <c r="G3410" s="153">
        <v>97.344999999999999</v>
      </c>
      <c r="H3410" s="153">
        <v>35.090000000000003</v>
      </c>
      <c r="I3410" s="153">
        <v>6.0389999999999997</v>
      </c>
      <c r="J3410" s="153">
        <v>0.248</v>
      </c>
    </row>
    <row r="3411" spans="1:10" x14ac:dyDescent="0.25">
      <c r="A3411" s="152" t="s">
        <v>3211</v>
      </c>
      <c r="B3411" s="153">
        <v>6.2984053548070804</v>
      </c>
      <c r="C3411" s="153">
        <v>63.177090349692001</v>
      </c>
      <c r="D3411" s="153">
        <v>11.37</v>
      </c>
      <c r="E3411" s="153">
        <v>84.513000000000005</v>
      </c>
      <c r="F3411" s="153">
        <v>146.09299999999999</v>
      </c>
      <c r="G3411" s="153">
        <v>108.797</v>
      </c>
      <c r="H3411" s="153">
        <v>42.863999999999997</v>
      </c>
      <c r="I3411" s="153">
        <v>7.29</v>
      </c>
      <c r="J3411" s="153">
        <v>0.27300000000000002</v>
      </c>
    </row>
    <row r="3412" spans="1:10" x14ac:dyDescent="0.25">
      <c r="A3412" s="152" t="s">
        <v>3212</v>
      </c>
      <c r="B3412" s="153">
        <v>4.3837466721163798</v>
      </c>
      <c r="C3412" s="153">
        <v>57.001398504646701</v>
      </c>
      <c r="D3412" s="153">
        <v>7.2149999999999999</v>
      </c>
      <c r="E3412" s="153">
        <v>53.619</v>
      </c>
      <c r="F3412" s="153">
        <v>109.81100000000001</v>
      </c>
      <c r="G3412" s="153">
        <v>93.58</v>
      </c>
      <c r="H3412" s="153">
        <v>40.015999999999998</v>
      </c>
      <c r="I3412" s="153">
        <v>7.2619999999999996</v>
      </c>
      <c r="J3412" s="153">
        <v>0.27700000000000002</v>
      </c>
    </row>
    <row r="3413" spans="1:10" x14ac:dyDescent="0.25">
      <c r="A3413" s="152" t="s">
        <v>3213</v>
      </c>
      <c r="B3413" s="153">
        <v>3.9827717722937801</v>
      </c>
      <c r="C3413" s="153">
        <v>53.397385874628903</v>
      </c>
      <c r="D3413" s="153">
        <v>6.391</v>
      </c>
      <c r="E3413" s="153">
        <v>47.008000000000003</v>
      </c>
      <c r="F3413" s="153">
        <v>108.8</v>
      </c>
      <c r="G3413" s="153">
        <v>112.919</v>
      </c>
      <c r="H3413" s="153">
        <v>49.360999999999997</v>
      </c>
      <c r="I3413" s="153">
        <v>9.2200000000000006</v>
      </c>
      <c r="J3413" s="153">
        <v>0.36099999999999999</v>
      </c>
    </row>
    <row r="3414" spans="1:10" x14ac:dyDescent="0.25">
      <c r="A3414" s="152" t="s">
        <v>3214</v>
      </c>
      <c r="B3414" s="153">
        <v>3.2476822828027001</v>
      </c>
      <c r="C3414" s="153">
        <v>48.096261743391899</v>
      </c>
      <c r="D3414" s="153">
        <v>6.0119999999999996</v>
      </c>
      <c r="E3414" s="153">
        <v>49.871000000000002</v>
      </c>
      <c r="F3414" s="153">
        <v>113.854</v>
      </c>
      <c r="G3414" s="153">
        <v>132.59200000000001</v>
      </c>
      <c r="H3414" s="153">
        <v>63.093000000000004</v>
      </c>
      <c r="I3414" s="153">
        <v>12.069000000000001</v>
      </c>
      <c r="J3414" s="153">
        <v>0.60899999999999999</v>
      </c>
    </row>
    <row r="3415" spans="1:10" x14ac:dyDescent="0.25">
      <c r="A3415" s="152" t="s">
        <v>3215</v>
      </c>
      <c r="B3415" s="153">
        <v>3.2899368162188098</v>
      </c>
      <c r="C3415" s="153">
        <v>43.6946137458877</v>
      </c>
      <c r="D3415" s="153">
        <v>5.4640000000000004</v>
      </c>
      <c r="E3415" s="153">
        <v>47.689</v>
      </c>
      <c r="F3415" s="153">
        <v>114.256</v>
      </c>
      <c r="G3415" s="153">
        <v>134.12700000000001</v>
      </c>
      <c r="H3415" s="153">
        <v>67.561000000000007</v>
      </c>
      <c r="I3415" s="153">
        <v>14.108000000000001</v>
      </c>
      <c r="J3415" s="153">
        <v>0.79500000000000004</v>
      </c>
    </row>
    <row r="3416" spans="1:10" x14ac:dyDescent="0.25">
      <c r="A3416" s="152" t="s">
        <v>3216</v>
      </c>
      <c r="B3416" s="153">
        <v>2.8583599879562498</v>
      </c>
      <c r="C3416" s="153">
        <v>40.7511846290666</v>
      </c>
      <c r="D3416" s="153">
        <v>5.8490000000000002</v>
      </c>
      <c r="E3416" s="153">
        <v>45.720999999999997</v>
      </c>
      <c r="F3416" s="153">
        <v>113.16</v>
      </c>
      <c r="G3416" s="153">
        <v>137.06899999999999</v>
      </c>
      <c r="H3416" s="153">
        <v>68.766999999999996</v>
      </c>
      <c r="I3416" s="153">
        <v>13.712999999999999</v>
      </c>
      <c r="J3416" s="153">
        <v>0.80100000000000005</v>
      </c>
    </row>
    <row r="3417" spans="1:10" x14ac:dyDescent="0.25">
      <c r="A3417" s="152" t="s">
        <v>3217</v>
      </c>
      <c r="B3417" s="153">
        <v>2.6113858517374799</v>
      </c>
      <c r="C3417" s="153">
        <v>38.021092548664299</v>
      </c>
      <c r="D3417" s="153">
        <v>5.86</v>
      </c>
      <c r="E3417" s="153">
        <v>45.801000000000002</v>
      </c>
      <c r="F3417" s="153">
        <v>113.35899999999999</v>
      </c>
      <c r="G3417" s="153">
        <v>137.31200000000001</v>
      </c>
      <c r="H3417" s="153">
        <v>68.888999999999996</v>
      </c>
      <c r="I3417" s="153">
        <v>13.737</v>
      </c>
      <c r="J3417" s="153">
        <v>0.80200000000000005</v>
      </c>
    </row>
    <row r="3418" spans="1:10" x14ac:dyDescent="0.25">
      <c r="A3418" s="152" t="s">
        <v>3218</v>
      </c>
      <c r="B3418" s="153">
        <v>2.39907273325068</v>
      </c>
      <c r="C3418" s="153">
        <v>35.470482382440601</v>
      </c>
      <c r="D3418" s="153">
        <v>5.8680000000000003</v>
      </c>
      <c r="E3418" s="153">
        <v>45.865000000000002</v>
      </c>
      <c r="F3418" s="153">
        <v>113.518</v>
      </c>
      <c r="G3418" s="153">
        <v>137.50399999999999</v>
      </c>
      <c r="H3418" s="153">
        <v>68.984999999999999</v>
      </c>
      <c r="I3418" s="153">
        <v>13.756</v>
      </c>
      <c r="J3418" s="153">
        <v>0.80400000000000005</v>
      </c>
    </row>
    <row r="3419" spans="1:10" x14ac:dyDescent="0.25">
      <c r="A3419" s="152" t="s">
        <v>3219</v>
      </c>
      <c r="B3419" s="153">
        <v>2.2115218979920099</v>
      </c>
      <c r="C3419" s="153">
        <v>33.051480159719901</v>
      </c>
      <c r="D3419" s="153">
        <v>5.8760000000000003</v>
      </c>
      <c r="E3419" s="153">
        <v>45.93</v>
      </c>
      <c r="F3419" s="153">
        <v>113.676</v>
      </c>
      <c r="G3419" s="153">
        <v>137.696</v>
      </c>
      <c r="H3419" s="153">
        <v>69.081999999999994</v>
      </c>
      <c r="I3419" s="153">
        <v>13.775</v>
      </c>
      <c r="J3419" s="153">
        <v>0.80500000000000005</v>
      </c>
    </row>
    <row r="3420" spans="1:10" x14ac:dyDescent="0.25">
      <c r="A3420" s="152" t="s">
        <v>3220</v>
      </c>
      <c r="B3420" s="153">
        <v>2.0395192957068899</v>
      </c>
      <c r="C3420" s="153">
        <v>30.710233045577901</v>
      </c>
      <c r="D3420" s="153">
        <v>5.883</v>
      </c>
      <c r="E3420" s="153">
        <v>45.981999999999999</v>
      </c>
      <c r="F3420" s="153">
        <v>113.806</v>
      </c>
      <c r="G3420" s="153">
        <v>137.852</v>
      </c>
      <c r="H3420" s="153">
        <v>69.16</v>
      </c>
      <c r="I3420" s="153">
        <v>13.791</v>
      </c>
      <c r="J3420" s="153">
        <v>0.80600000000000005</v>
      </c>
    </row>
    <row r="3421" spans="1:10" x14ac:dyDescent="0.25">
      <c r="A3421" s="152" t="s">
        <v>3221</v>
      </c>
      <c r="B3421" s="153">
        <v>1.88300822133791</v>
      </c>
      <c r="C3421" s="153">
        <v>28.462211286832101</v>
      </c>
      <c r="D3421" s="153">
        <v>5.8869999999999996</v>
      </c>
      <c r="E3421" s="153">
        <v>46.018000000000001</v>
      </c>
      <c r="F3421" s="153">
        <v>113.89400000000001</v>
      </c>
      <c r="G3421" s="153">
        <v>137.959</v>
      </c>
      <c r="H3421" s="153">
        <v>69.213999999999999</v>
      </c>
      <c r="I3421" s="153">
        <v>13.802</v>
      </c>
      <c r="J3421" s="153">
        <v>0.80600000000000005</v>
      </c>
    </row>
    <row r="3422" spans="1:10" x14ac:dyDescent="0.25">
      <c r="A3422" s="152" t="s">
        <v>3222</v>
      </c>
      <c r="B3422" s="153">
        <v>1.7533305157511101</v>
      </c>
      <c r="C3422" s="153">
        <v>26.4227145319336</v>
      </c>
      <c r="D3422" s="153">
        <v>5.8920000000000003</v>
      </c>
      <c r="E3422" s="153">
        <v>46.05</v>
      </c>
      <c r="F3422" s="153">
        <v>113.977</v>
      </c>
      <c r="G3422" s="153">
        <v>138.059</v>
      </c>
      <c r="H3422" s="153">
        <v>69.263999999999996</v>
      </c>
      <c r="I3422" s="153">
        <v>13.811</v>
      </c>
      <c r="J3422" s="153">
        <v>0.80700000000000005</v>
      </c>
    </row>
    <row r="3423" spans="1:10" x14ac:dyDescent="0.25">
      <c r="A3423" s="152" t="s">
        <v>3223</v>
      </c>
      <c r="B3423" s="153">
        <v>35.696295562145501</v>
      </c>
      <c r="C3423" s="153">
        <v>128.67933971863201</v>
      </c>
      <c r="D3423" s="153">
        <v>12.75</v>
      </c>
      <c r="E3423" s="153">
        <v>100.34099999999999</v>
      </c>
      <c r="F3423" s="153">
        <v>153.14500000000001</v>
      </c>
      <c r="G3423" s="153">
        <v>113.83</v>
      </c>
      <c r="H3423" s="153">
        <v>60.38</v>
      </c>
      <c r="I3423" s="153">
        <v>19.864999999999998</v>
      </c>
      <c r="J3423" s="153">
        <v>1.7090000000000001</v>
      </c>
    </row>
    <row r="3424" spans="1:10" x14ac:dyDescent="0.25">
      <c r="A3424" s="152" t="s">
        <v>3224</v>
      </c>
      <c r="B3424" s="153">
        <v>28.967111362946898</v>
      </c>
      <c r="C3424" s="153">
        <v>109.892071834642</v>
      </c>
      <c r="D3424" s="153">
        <v>15.736000000000001</v>
      </c>
      <c r="E3424" s="153">
        <v>112.49299999999999</v>
      </c>
      <c r="F3424" s="153">
        <v>163.52699999999999</v>
      </c>
      <c r="G3424" s="153">
        <v>111.20099999999999</v>
      </c>
      <c r="H3424" s="153">
        <v>55.386000000000003</v>
      </c>
      <c r="I3424" s="153">
        <v>18.414000000000001</v>
      </c>
      <c r="J3424" s="153">
        <v>1.4830000000000001</v>
      </c>
    </row>
    <row r="3425" spans="1:10" x14ac:dyDescent="0.25">
      <c r="A3425" s="152" t="s">
        <v>3225</v>
      </c>
      <c r="B3425" s="153">
        <v>25.4384526919624</v>
      </c>
      <c r="C3425" s="153">
        <v>97.819329456197195</v>
      </c>
      <c r="D3425" s="153">
        <v>19.529</v>
      </c>
      <c r="E3425" s="153">
        <v>140.54599999999999</v>
      </c>
      <c r="F3425" s="153">
        <v>176.54</v>
      </c>
      <c r="G3425" s="153">
        <v>111.40900000000001</v>
      </c>
      <c r="H3425" s="153">
        <v>53.600999999999999</v>
      </c>
      <c r="I3425" s="153">
        <v>16.465</v>
      </c>
      <c r="J3425" s="153">
        <v>1.35</v>
      </c>
    </row>
    <row r="3426" spans="1:10" x14ac:dyDescent="0.25">
      <c r="A3426" s="152" t="s">
        <v>3226</v>
      </c>
      <c r="B3426" s="153">
        <v>20.548407063715999</v>
      </c>
      <c r="C3426" s="153">
        <v>89.694772150661805</v>
      </c>
      <c r="D3426" s="153">
        <v>22.045999999999999</v>
      </c>
      <c r="E3426" s="153">
        <v>135.24299999999999</v>
      </c>
      <c r="F3426" s="153">
        <v>158.37299999999999</v>
      </c>
      <c r="G3426" s="153">
        <v>96.899000000000001</v>
      </c>
      <c r="H3426" s="153">
        <v>44.515000000000001</v>
      </c>
      <c r="I3426" s="153">
        <v>12.907999999999999</v>
      </c>
      <c r="J3426" s="153">
        <v>1.036</v>
      </c>
    </row>
    <row r="3427" spans="1:10" x14ac:dyDescent="0.25">
      <c r="A3427" s="152" t="s">
        <v>3227</v>
      </c>
      <c r="B3427" s="153">
        <v>16.858692273943898</v>
      </c>
      <c r="C3427" s="153">
        <v>83.285738880663999</v>
      </c>
      <c r="D3427" s="153">
        <v>19.585999999999999</v>
      </c>
      <c r="E3427" s="153">
        <v>111.31100000000001</v>
      </c>
      <c r="F3427" s="153">
        <v>130.964</v>
      </c>
      <c r="G3427" s="153">
        <v>73.216999999999999</v>
      </c>
      <c r="H3427" s="153">
        <v>30.728000000000002</v>
      </c>
      <c r="I3427" s="153">
        <v>7.8680000000000003</v>
      </c>
      <c r="J3427" s="153">
        <v>0.60599999999999998</v>
      </c>
    </row>
    <row r="3428" spans="1:10" x14ac:dyDescent="0.25">
      <c r="A3428" s="152" t="s">
        <v>3228</v>
      </c>
      <c r="B3428" s="153">
        <v>12.020176117519499</v>
      </c>
      <c r="C3428" s="153">
        <v>74.985250940097004</v>
      </c>
      <c r="D3428" s="153">
        <v>11.378</v>
      </c>
      <c r="E3428" s="153">
        <v>83.995000000000005</v>
      </c>
      <c r="F3428" s="153">
        <v>121.092</v>
      </c>
      <c r="G3428" s="153">
        <v>65.817999999999998</v>
      </c>
      <c r="H3428" s="153">
        <v>20.885000000000002</v>
      </c>
      <c r="I3428" s="153">
        <v>4.2969999999999997</v>
      </c>
      <c r="J3428" s="153">
        <v>0.29499999999999998</v>
      </c>
    </row>
    <row r="3429" spans="1:10" x14ac:dyDescent="0.25">
      <c r="A3429" s="152" t="s">
        <v>3229</v>
      </c>
      <c r="B3429" s="153">
        <v>9.7885809376919699</v>
      </c>
      <c r="C3429" s="153">
        <v>69.737581752350494</v>
      </c>
      <c r="D3429" s="153">
        <v>8.8179999999999996</v>
      </c>
      <c r="E3429" s="153">
        <v>75.891000000000005</v>
      </c>
      <c r="F3429" s="153">
        <v>124.71599999999999</v>
      </c>
      <c r="G3429" s="153">
        <v>73.266000000000005</v>
      </c>
      <c r="H3429" s="153">
        <v>21.102</v>
      </c>
      <c r="I3429" s="153">
        <v>3.36</v>
      </c>
      <c r="J3429" s="153">
        <v>0.187</v>
      </c>
    </row>
    <row r="3430" spans="1:10" x14ac:dyDescent="0.25">
      <c r="A3430" s="152" t="s">
        <v>3230</v>
      </c>
      <c r="B3430" s="153">
        <v>8.6966975569450202</v>
      </c>
      <c r="C3430" s="153">
        <v>64.132106447534795</v>
      </c>
      <c r="D3430" s="153">
        <v>6.3019999999999996</v>
      </c>
      <c r="E3430" s="153">
        <v>60.472999999999999</v>
      </c>
      <c r="F3430" s="153">
        <v>127.801</v>
      </c>
      <c r="G3430" s="153">
        <v>85.331000000000003</v>
      </c>
      <c r="H3430" s="153">
        <v>25.506</v>
      </c>
      <c r="I3430" s="153">
        <v>3.492</v>
      </c>
      <c r="J3430" s="153">
        <v>0.155</v>
      </c>
    </row>
    <row r="3431" spans="1:10" x14ac:dyDescent="0.25">
      <c r="A3431" s="152" t="s">
        <v>3231</v>
      </c>
      <c r="B3431" s="153">
        <v>7.4999745032504599</v>
      </c>
      <c r="C3431" s="153">
        <v>61.550520409090304</v>
      </c>
      <c r="D3431" s="153">
        <v>6.5389999999999997</v>
      </c>
      <c r="E3431" s="153">
        <v>53.545999999999999</v>
      </c>
      <c r="F3431" s="153">
        <v>118.54900000000001</v>
      </c>
      <c r="G3431" s="153">
        <v>93.119</v>
      </c>
      <c r="H3431" s="153">
        <v>31.042999999999999</v>
      </c>
      <c r="I3431" s="153">
        <v>4.4889999999999999</v>
      </c>
      <c r="J3431" s="153">
        <v>0.13500000000000001</v>
      </c>
    </row>
    <row r="3432" spans="1:10" x14ac:dyDescent="0.25">
      <c r="A3432" s="152" t="s">
        <v>3232</v>
      </c>
      <c r="B3432" s="153">
        <v>5.8916223919183199</v>
      </c>
      <c r="C3432" s="153">
        <v>56.984757063556003</v>
      </c>
      <c r="D3432" s="153">
        <v>5.6870000000000003</v>
      </c>
      <c r="E3432" s="153">
        <v>47.48</v>
      </c>
      <c r="F3432" s="153">
        <v>105.252</v>
      </c>
      <c r="G3432" s="153">
        <v>96.838999999999999</v>
      </c>
      <c r="H3432" s="153">
        <v>35.750999999999998</v>
      </c>
      <c r="I3432" s="153">
        <v>5.4489999999999998</v>
      </c>
      <c r="J3432" s="153">
        <v>0.20200000000000001</v>
      </c>
    </row>
    <row r="3433" spans="1:10" x14ac:dyDescent="0.25">
      <c r="A3433" s="152" t="s">
        <v>3233</v>
      </c>
      <c r="B3433" s="153">
        <v>5.4943695528701904</v>
      </c>
      <c r="C3433" s="153">
        <v>50.928614339072404</v>
      </c>
      <c r="D3433" s="153">
        <v>5.3419999999999996</v>
      </c>
      <c r="E3433" s="153">
        <v>40.710999999999999</v>
      </c>
      <c r="F3433" s="153">
        <v>89.394000000000005</v>
      </c>
      <c r="G3433" s="153">
        <v>96.819000000000003</v>
      </c>
      <c r="H3433" s="153">
        <v>42.134</v>
      </c>
      <c r="I3433" s="153">
        <v>6.91</v>
      </c>
      <c r="J3433" s="153">
        <v>0.27</v>
      </c>
    </row>
    <row r="3434" spans="1:10" x14ac:dyDescent="0.25">
      <c r="A3434" s="152" t="s">
        <v>3234</v>
      </c>
      <c r="B3434" s="153">
        <v>4.8504164908043101</v>
      </c>
      <c r="C3434" s="153">
        <v>44.783678833503203</v>
      </c>
      <c r="D3434" s="153">
        <v>4.5030000000000001</v>
      </c>
      <c r="E3434" s="153">
        <v>36.268000000000001</v>
      </c>
      <c r="F3434" s="153">
        <v>84.611999999999995</v>
      </c>
      <c r="G3434" s="153">
        <v>104.898</v>
      </c>
      <c r="H3434" s="153">
        <v>53.889000000000003</v>
      </c>
      <c r="I3434" s="153">
        <v>9.5120000000000005</v>
      </c>
      <c r="J3434" s="153">
        <v>0.438</v>
      </c>
    </row>
    <row r="3435" spans="1:10" x14ac:dyDescent="0.25">
      <c r="A3435" s="152" t="s">
        <v>3235</v>
      </c>
      <c r="B3435" s="153">
        <v>4.20612741805071</v>
      </c>
      <c r="C3435" s="153">
        <v>39.959006098847503</v>
      </c>
      <c r="D3435" s="153">
        <v>3.4929999999999999</v>
      </c>
      <c r="E3435" s="153">
        <v>31.693999999999999</v>
      </c>
      <c r="F3435" s="153">
        <v>81.888000000000005</v>
      </c>
      <c r="G3435" s="153">
        <v>111.64</v>
      </c>
      <c r="H3435" s="153">
        <v>63.02</v>
      </c>
      <c r="I3435" s="153">
        <v>11.9</v>
      </c>
      <c r="J3435" s="153">
        <v>0.64500000000000002</v>
      </c>
    </row>
    <row r="3436" spans="1:10" x14ac:dyDescent="0.25">
      <c r="A3436" s="152" t="s">
        <v>3236</v>
      </c>
      <c r="B3436" s="153">
        <v>3.50957248080275</v>
      </c>
      <c r="C3436" s="153">
        <v>37.193543281459903</v>
      </c>
      <c r="D3436" s="153">
        <v>2.4049999999999998</v>
      </c>
      <c r="E3436" s="153">
        <v>24.457999999999998</v>
      </c>
      <c r="F3436" s="153">
        <v>72.009</v>
      </c>
      <c r="G3436" s="153">
        <v>117.83</v>
      </c>
      <c r="H3436" s="153">
        <v>79.861999999999995</v>
      </c>
      <c r="I3436" s="153">
        <v>17.036999999999999</v>
      </c>
      <c r="J3436" s="153">
        <v>1.139</v>
      </c>
    </row>
    <row r="3437" spans="1:10" x14ac:dyDescent="0.25">
      <c r="A3437" s="152" t="s">
        <v>3237</v>
      </c>
      <c r="B3437" s="153">
        <v>3.0787806016169301</v>
      </c>
      <c r="C3437" s="153">
        <v>34.4209736912753</v>
      </c>
      <c r="D3437" s="153">
        <v>2.218</v>
      </c>
      <c r="E3437" s="153">
        <v>23.006</v>
      </c>
      <c r="F3437" s="153">
        <v>70.551000000000002</v>
      </c>
      <c r="G3437" s="153">
        <v>121.074</v>
      </c>
      <c r="H3437" s="153">
        <v>86</v>
      </c>
      <c r="I3437" s="153">
        <v>19.053000000000001</v>
      </c>
      <c r="J3437" s="153">
        <v>1.3580000000000001</v>
      </c>
    </row>
    <row r="3438" spans="1:10" x14ac:dyDescent="0.25">
      <c r="A3438" s="152" t="s">
        <v>3238</v>
      </c>
      <c r="B3438" s="153">
        <v>2.7257928846323698</v>
      </c>
      <c r="C3438" s="153">
        <v>31.779341270200302</v>
      </c>
      <c r="D3438" s="153">
        <v>2.1829999999999998</v>
      </c>
      <c r="E3438" s="153">
        <v>22.553000000000001</v>
      </c>
      <c r="F3438" s="153">
        <v>70.858999999999995</v>
      </c>
      <c r="G3438" s="153">
        <v>123.851</v>
      </c>
      <c r="H3438" s="153">
        <v>89.575000000000003</v>
      </c>
      <c r="I3438" s="153">
        <v>20.266999999999999</v>
      </c>
      <c r="J3438" s="153">
        <v>1.492</v>
      </c>
    </row>
    <row r="3439" spans="1:10" x14ac:dyDescent="0.25">
      <c r="A3439" s="152" t="s">
        <v>3239</v>
      </c>
      <c r="B3439" s="153">
        <v>2.4341870000671499</v>
      </c>
      <c r="C3439" s="153">
        <v>29.303197355227901</v>
      </c>
      <c r="D3439" s="153">
        <v>2.222</v>
      </c>
      <c r="E3439" s="153">
        <v>22.963999999999999</v>
      </c>
      <c r="F3439" s="153">
        <v>72.149000000000001</v>
      </c>
      <c r="G3439" s="153">
        <v>125.968</v>
      </c>
      <c r="H3439" s="153">
        <v>91.204999999999998</v>
      </c>
      <c r="I3439" s="153">
        <v>20.634</v>
      </c>
      <c r="J3439" s="153">
        <v>1.518</v>
      </c>
    </row>
    <row r="3440" spans="1:10" x14ac:dyDescent="0.25">
      <c r="A3440" s="152" t="s">
        <v>3240</v>
      </c>
      <c r="B3440" s="153">
        <v>2.1792256701828099</v>
      </c>
      <c r="C3440" s="153">
        <v>26.955316874026099</v>
      </c>
      <c r="D3440" s="153">
        <v>2.2570000000000001</v>
      </c>
      <c r="E3440" s="153">
        <v>23.32</v>
      </c>
      <c r="F3440" s="153">
        <v>73.268000000000001</v>
      </c>
      <c r="G3440" s="153">
        <v>127.974</v>
      </c>
      <c r="H3440" s="153">
        <v>92.620999999999995</v>
      </c>
      <c r="I3440" s="153">
        <v>20.957999999999998</v>
      </c>
      <c r="J3440" s="153">
        <v>1.542</v>
      </c>
    </row>
    <row r="3441" spans="1:10" x14ac:dyDescent="0.25">
      <c r="A3441" s="152" t="s">
        <v>3241</v>
      </c>
      <c r="B3441" s="153">
        <v>1.9789063009905099</v>
      </c>
      <c r="C3441" s="153">
        <v>24.846080798716802</v>
      </c>
      <c r="D3441" s="153">
        <v>2.2850000000000001</v>
      </c>
      <c r="E3441" s="153">
        <v>23.603999999999999</v>
      </c>
      <c r="F3441" s="153">
        <v>74.174999999999997</v>
      </c>
      <c r="G3441" s="153">
        <v>129.56100000000001</v>
      </c>
      <c r="H3441" s="153">
        <v>93.760999999999996</v>
      </c>
      <c r="I3441" s="153">
        <v>21.213000000000001</v>
      </c>
      <c r="J3441" s="153">
        <v>1.5609999999999999</v>
      </c>
    </row>
    <row r="3442" spans="1:10" x14ac:dyDescent="0.25">
      <c r="A3442" s="152" t="s">
        <v>3242</v>
      </c>
      <c r="B3442" s="153">
        <v>1.7922327465219601</v>
      </c>
      <c r="C3442" s="153">
        <v>22.777764176796001</v>
      </c>
      <c r="D3442" s="153">
        <v>2.3079999999999998</v>
      </c>
      <c r="E3442" s="153">
        <v>23.847999999999999</v>
      </c>
      <c r="F3442" s="153">
        <v>74.938000000000002</v>
      </c>
      <c r="G3442" s="153">
        <v>130.893</v>
      </c>
      <c r="H3442" s="153">
        <v>94.724999999999994</v>
      </c>
      <c r="I3442" s="153">
        <v>21.431000000000001</v>
      </c>
      <c r="J3442" s="153">
        <v>1.577</v>
      </c>
    </row>
    <row r="3443" spans="1:10" x14ac:dyDescent="0.25">
      <c r="A3443" s="152" t="s">
        <v>3819</v>
      </c>
      <c r="B3443" s="153">
        <v>210.893311571787</v>
      </c>
      <c r="C3443" s="153">
        <v>371.48298547424997</v>
      </c>
      <c r="D3443" s="153">
        <v>113.277</v>
      </c>
      <c r="E3443" s="153">
        <v>341.45</v>
      </c>
      <c r="F3443" s="153">
        <v>374.44900000000001</v>
      </c>
      <c r="G3443" s="153">
        <v>315.85199999999998</v>
      </c>
      <c r="H3443" s="153">
        <v>203.096</v>
      </c>
      <c r="I3443" s="153">
        <v>86.593999999999994</v>
      </c>
      <c r="J3443" s="153">
        <v>10.682</v>
      </c>
    </row>
    <row r="3444" spans="1:10" x14ac:dyDescent="0.25">
      <c r="A3444" s="152" t="s">
        <v>3820</v>
      </c>
      <c r="B3444" s="153">
        <v>182.81800062017399</v>
      </c>
      <c r="C3444" s="153">
        <v>342.56905500545298</v>
      </c>
      <c r="D3444" s="153">
        <v>115.605</v>
      </c>
      <c r="E3444" s="153">
        <v>348.46600000000001</v>
      </c>
      <c r="F3444" s="153">
        <v>382.14299999999997</v>
      </c>
      <c r="G3444" s="153">
        <v>322.34199999999998</v>
      </c>
      <c r="H3444" s="153">
        <v>207.26900000000001</v>
      </c>
      <c r="I3444" s="153">
        <v>88.373999999999995</v>
      </c>
      <c r="J3444" s="153">
        <v>10.901</v>
      </c>
    </row>
    <row r="3445" spans="1:10" x14ac:dyDescent="0.25">
      <c r="A3445" s="152" t="s">
        <v>3821</v>
      </c>
      <c r="B3445" s="153">
        <v>156.83327428208301</v>
      </c>
      <c r="C3445" s="153">
        <v>313.90086406844102</v>
      </c>
      <c r="D3445" s="153">
        <v>118.16</v>
      </c>
      <c r="E3445" s="153">
        <v>356.16699999999997</v>
      </c>
      <c r="F3445" s="153">
        <v>390.589</v>
      </c>
      <c r="G3445" s="153">
        <v>329.46600000000001</v>
      </c>
      <c r="H3445" s="153">
        <v>211.84899999999999</v>
      </c>
      <c r="I3445" s="153">
        <v>90.326999999999998</v>
      </c>
      <c r="J3445" s="153">
        <v>11.141999999999999</v>
      </c>
    </row>
    <row r="3446" spans="1:10" x14ac:dyDescent="0.25">
      <c r="A3446" s="152" t="s">
        <v>3822</v>
      </c>
      <c r="B3446" s="153">
        <v>128.93886372800401</v>
      </c>
      <c r="C3446" s="153">
        <v>278.98376399513501</v>
      </c>
      <c r="D3446" s="153">
        <v>117.708</v>
      </c>
      <c r="E3446" s="153">
        <v>349.49700000000001</v>
      </c>
      <c r="F3446" s="153">
        <v>383.35</v>
      </c>
      <c r="G3446" s="153">
        <v>326.96800000000002</v>
      </c>
      <c r="H3446" s="153">
        <v>219.58600000000001</v>
      </c>
      <c r="I3446" s="153">
        <v>99.096000000000004</v>
      </c>
      <c r="J3446" s="153">
        <v>15.755000000000001</v>
      </c>
    </row>
    <row r="3447" spans="1:10" x14ac:dyDescent="0.25">
      <c r="A3447" s="152" t="s">
        <v>3823</v>
      </c>
      <c r="B3447" s="153">
        <v>98.575464946039901</v>
      </c>
      <c r="C3447" s="153">
        <v>237.74762452108999</v>
      </c>
      <c r="D3447" s="153">
        <v>117.80200000000001</v>
      </c>
      <c r="E3447" s="153">
        <v>331.5</v>
      </c>
      <c r="F3447" s="153">
        <v>367.79599999999999</v>
      </c>
      <c r="G3447" s="153">
        <v>319.67399999999998</v>
      </c>
      <c r="H3447" s="153">
        <v>231.68100000000001</v>
      </c>
      <c r="I3447" s="153">
        <v>113.637</v>
      </c>
      <c r="J3447" s="153">
        <v>26.43</v>
      </c>
    </row>
    <row r="3448" spans="1:10" x14ac:dyDescent="0.25">
      <c r="A3448" s="152" t="s">
        <v>3824</v>
      </c>
      <c r="B3448" s="153">
        <v>73.943113660743194</v>
      </c>
      <c r="C3448" s="153">
        <v>202.45955990862501</v>
      </c>
      <c r="D3448" s="153">
        <v>114.313</v>
      </c>
      <c r="E3448" s="153">
        <v>305.19900000000001</v>
      </c>
      <c r="F3448" s="153">
        <v>349.87400000000002</v>
      </c>
      <c r="G3448" s="153">
        <v>307.59899999999999</v>
      </c>
      <c r="H3448" s="153">
        <v>233.36600000000001</v>
      </c>
      <c r="I3448" s="153">
        <v>119.49299999999999</v>
      </c>
      <c r="J3448" s="153">
        <v>33.436</v>
      </c>
    </row>
    <row r="3449" spans="1:10" x14ac:dyDescent="0.25">
      <c r="A3449" s="152" t="s">
        <v>3825</v>
      </c>
      <c r="B3449" s="153">
        <v>55.045590691493402</v>
      </c>
      <c r="C3449" s="153">
        <v>172.94269987556899</v>
      </c>
      <c r="D3449" s="153">
        <v>100.80200000000001</v>
      </c>
      <c r="E3449" s="153">
        <v>270.33100000000002</v>
      </c>
      <c r="F3449" s="153">
        <v>322.952</v>
      </c>
      <c r="G3449" s="153">
        <v>287.49200000000002</v>
      </c>
      <c r="H3449" s="153">
        <v>221.56700000000001</v>
      </c>
      <c r="I3449" s="153">
        <v>117.625</v>
      </c>
      <c r="J3449" s="153">
        <v>32.631</v>
      </c>
    </row>
    <row r="3450" spans="1:10" x14ac:dyDescent="0.25">
      <c r="A3450" s="152" t="s">
        <v>3826</v>
      </c>
      <c r="B3450" s="153">
        <v>41.509722216565699</v>
      </c>
      <c r="C3450" s="153">
        <v>148.709613049289</v>
      </c>
      <c r="D3450" s="153">
        <v>82.14</v>
      </c>
      <c r="E3450" s="153">
        <v>229.34</v>
      </c>
      <c r="F3450" s="153">
        <v>282.06900000000002</v>
      </c>
      <c r="G3450" s="153">
        <v>254.054</v>
      </c>
      <c r="H3450" s="153">
        <v>195.9</v>
      </c>
      <c r="I3450" s="153">
        <v>104.645</v>
      </c>
      <c r="J3450" s="153">
        <v>26.452000000000002</v>
      </c>
    </row>
    <row r="3451" spans="1:10" x14ac:dyDescent="0.25">
      <c r="A3451" s="152" t="s">
        <v>3827</v>
      </c>
      <c r="B3451" s="153">
        <v>31.7040392181427</v>
      </c>
      <c r="C3451" s="153">
        <v>128.71639333504399</v>
      </c>
      <c r="D3451" s="153">
        <v>67.92</v>
      </c>
      <c r="E3451" s="153">
        <v>192.36600000000001</v>
      </c>
      <c r="F3451" s="153">
        <v>235.19</v>
      </c>
      <c r="G3451" s="153">
        <v>209.804</v>
      </c>
      <c r="H3451" s="153">
        <v>157.25800000000001</v>
      </c>
      <c r="I3451" s="153">
        <v>79.536000000000001</v>
      </c>
      <c r="J3451" s="153">
        <v>18.745999999999999</v>
      </c>
    </row>
    <row r="3452" spans="1:10" x14ac:dyDescent="0.25">
      <c r="A3452" s="152" t="s">
        <v>3828</v>
      </c>
      <c r="B3452" s="153">
        <v>25.206545527230801</v>
      </c>
      <c r="C3452" s="153">
        <v>108.742157927851</v>
      </c>
      <c r="D3452" s="153">
        <v>64.048000000000002</v>
      </c>
      <c r="E3452" s="153">
        <v>181.86099999999999</v>
      </c>
      <c r="F3452" s="153">
        <v>215.09100000000001</v>
      </c>
      <c r="G3452" s="153">
        <v>186.93899999999999</v>
      </c>
      <c r="H3452" s="153">
        <v>131.136</v>
      </c>
      <c r="I3452" s="153">
        <v>58.392000000000003</v>
      </c>
      <c r="J3452" s="153">
        <v>14.353</v>
      </c>
    </row>
    <row r="3453" spans="1:10" x14ac:dyDescent="0.25">
      <c r="A3453" s="152" t="s">
        <v>3829</v>
      </c>
      <c r="B3453" s="153">
        <v>20.912394332814799</v>
      </c>
      <c r="C3453" s="153">
        <v>91.731431594656897</v>
      </c>
      <c r="D3453" s="153">
        <v>53.698999999999998</v>
      </c>
      <c r="E3453" s="153">
        <v>159.40899999999999</v>
      </c>
      <c r="F3453" s="153">
        <v>190.25399999999999</v>
      </c>
      <c r="G3453" s="153">
        <v>164.785</v>
      </c>
      <c r="H3453" s="153">
        <v>110.578</v>
      </c>
      <c r="I3453" s="153">
        <v>44.71</v>
      </c>
      <c r="J3453" s="153">
        <v>10.965</v>
      </c>
    </row>
    <row r="3454" spans="1:10" x14ac:dyDescent="0.25">
      <c r="A3454" s="152" t="s">
        <v>3830</v>
      </c>
      <c r="B3454" s="153">
        <v>17.382015129183198</v>
      </c>
      <c r="C3454" s="153">
        <v>77.295295804620906</v>
      </c>
      <c r="D3454" s="153">
        <v>44.554000000000002</v>
      </c>
      <c r="E3454" s="153">
        <v>138.012</v>
      </c>
      <c r="F3454" s="153">
        <v>169.702</v>
      </c>
      <c r="G3454" s="153">
        <v>147.01599999999999</v>
      </c>
      <c r="H3454" s="153">
        <v>95.489000000000004</v>
      </c>
      <c r="I3454" s="153">
        <v>36.180999999999997</v>
      </c>
      <c r="J3454" s="153">
        <v>7.1660000000000004</v>
      </c>
    </row>
    <row r="3455" spans="1:10" x14ac:dyDescent="0.25">
      <c r="A3455" s="152" t="s">
        <v>3831</v>
      </c>
      <c r="B3455" s="153">
        <v>20.850390531481601</v>
      </c>
      <c r="C3455" s="153">
        <v>88.858714439900197</v>
      </c>
      <c r="D3455" s="153">
        <v>42.311</v>
      </c>
      <c r="E3455" s="153">
        <v>131.066</v>
      </c>
      <c r="F3455" s="153">
        <v>161.15899999999999</v>
      </c>
      <c r="G3455" s="153">
        <v>139.61699999999999</v>
      </c>
      <c r="H3455" s="153">
        <v>90.680999999999997</v>
      </c>
      <c r="I3455" s="153">
        <v>34.360999999999997</v>
      </c>
      <c r="J3455" s="153">
        <v>6.8049999999999997</v>
      </c>
    </row>
    <row r="3456" spans="1:10" x14ac:dyDescent="0.25">
      <c r="A3456" s="152" t="s">
        <v>3832</v>
      </c>
      <c r="B3456" s="153">
        <v>17.451999294935899</v>
      </c>
      <c r="C3456" s="153">
        <v>82.780431701275106</v>
      </c>
      <c r="D3456" s="153">
        <v>36.587000000000003</v>
      </c>
      <c r="E3456" s="153">
        <v>118.717</v>
      </c>
      <c r="F3456" s="153">
        <v>151.07400000000001</v>
      </c>
      <c r="G3456" s="153">
        <v>131.471</v>
      </c>
      <c r="H3456" s="153">
        <v>82.495999999999995</v>
      </c>
      <c r="I3456" s="153">
        <v>29.231999999999999</v>
      </c>
      <c r="J3456" s="153">
        <v>4.6829999999999998</v>
      </c>
    </row>
    <row r="3457" spans="1:10" x14ac:dyDescent="0.25">
      <c r="A3457" s="152" t="s">
        <v>3833</v>
      </c>
      <c r="B3457" s="153">
        <v>14.585978210996901</v>
      </c>
      <c r="C3457" s="153">
        <v>77.228647299041398</v>
      </c>
      <c r="D3457" s="153">
        <v>32.667000000000002</v>
      </c>
      <c r="E3457" s="153">
        <v>108.751</v>
      </c>
      <c r="F3457" s="153">
        <v>141.35599999999999</v>
      </c>
      <c r="G3457" s="153">
        <v>123.621</v>
      </c>
      <c r="H3457" s="153">
        <v>76.197000000000003</v>
      </c>
      <c r="I3457" s="153">
        <v>26.050999999999998</v>
      </c>
      <c r="J3457" s="153">
        <v>3.7770000000000001</v>
      </c>
    </row>
    <row r="3458" spans="1:10" x14ac:dyDescent="0.25">
      <c r="A3458" s="152" t="s">
        <v>3834</v>
      </c>
      <c r="B3458" s="153">
        <v>12.236369422898401</v>
      </c>
      <c r="C3458" s="153">
        <v>72.151409556532101</v>
      </c>
      <c r="D3458" s="153">
        <v>29.308</v>
      </c>
      <c r="E3458" s="153">
        <v>100.264</v>
      </c>
      <c r="F3458" s="153">
        <v>133.46</v>
      </c>
      <c r="G3458" s="153">
        <v>117.523</v>
      </c>
      <c r="H3458" s="153">
        <v>71.105000000000004</v>
      </c>
      <c r="I3458" s="153">
        <v>23.436</v>
      </c>
      <c r="J3458" s="153">
        <v>3.0840000000000001</v>
      </c>
    </row>
    <row r="3459" spans="1:10" x14ac:dyDescent="0.25">
      <c r="A3459" s="152" t="s">
        <v>3835</v>
      </c>
      <c r="B3459" s="153">
        <v>10.0715638607527</v>
      </c>
      <c r="C3459" s="153">
        <v>67.188004095249198</v>
      </c>
      <c r="D3459" s="153">
        <v>26.341000000000001</v>
      </c>
      <c r="E3459" s="153">
        <v>92.77</v>
      </c>
      <c r="F3459" s="153">
        <v>126.791</v>
      </c>
      <c r="G3459" s="153">
        <v>112.617</v>
      </c>
      <c r="H3459" s="153">
        <v>66.855999999999995</v>
      </c>
      <c r="I3459" s="153">
        <v>21.207000000000001</v>
      </c>
      <c r="J3459" s="153">
        <v>2.5379999999999998</v>
      </c>
    </row>
    <row r="3460" spans="1:10" x14ac:dyDescent="0.25">
      <c r="A3460" s="152" t="s">
        <v>3836</v>
      </c>
      <c r="B3460" s="153">
        <v>8.4218152504692494</v>
      </c>
      <c r="C3460" s="153">
        <v>63.105768078485099</v>
      </c>
      <c r="D3460" s="153">
        <v>23.698</v>
      </c>
      <c r="E3460" s="153">
        <v>86.081999999999994</v>
      </c>
      <c r="F3460" s="153">
        <v>121.122</v>
      </c>
      <c r="G3460" s="153">
        <v>108.715</v>
      </c>
      <c r="H3460" s="153">
        <v>63.287999999999997</v>
      </c>
      <c r="I3460" s="153">
        <v>19.306000000000001</v>
      </c>
      <c r="J3460" s="153">
        <v>2.109</v>
      </c>
    </row>
    <row r="3461" spans="1:10" x14ac:dyDescent="0.25">
      <c r="A3461" s="152" t="s">
        <v>3837</v>
      </c>
      <c r="B3461" s="153">
        <v>7.40399621637322</v>
      </c>
      <c r="C3461" s="153">
        <v>59.221582340702597</v>
      </c>
      <c r="D3461" s="153">
        <v>21.373999999999999</v>
      </c>
      <c r="E3461" s="153">
        <v>80.206999999999994</v>
      </c>
      <c r="F3461" s="153">
        <v>116.514</v>
      </c>
      <c r="G3461" s="153">
        <v>105.857</v>
      </c>
      <c r="H3461" s="153">
        <v>60.408000000000001</v>
      </c>
      <c r="I3461" s="153">
        <v>17.690999999999999</v>
      </c>
      <c r="J3461" s="153">
        <v>1.7689999999999999</v>
      </c>
    </row>
    <row r="3462" spans="1:10" x14ac:dyDescent="0.25">
      <c r="A3462" s="152" t="s">
        <v>3838</v>
      </c>
      <c r="B3462" s="153">
        <v>6.5251892104015701</v>
      </c>
      <c r="C3462" s="153">
        <v>55.665955801173197</v>
      </c>
      <c r="D3462" s="153">
        <v>19.315000000000001</v>
      </c>
      <c r="E3462" s="153">
        <v>75.012</v>
      </c>
      <c r="F3462" s="153">
        <v>112.819</v>
      </c>
      <c r="G3462" s="153">
        <v>103.928</v>
      </c>
      <c r="H3462" s="153">
        <v>58.104999999999997</v>
      </c>
      <c r="I3462" s="153">
        <v>16.323</v>
      </c>
      <c r="J3462" s="153">
        <v>1.498</v>
      </c>
    </row>
    <row r="3463" spans="1:10" x14ac:dyDescent="0.25">
      <c r="A3463" s="152" t="s">
        <v>3243</v>
      </c>
      <c r="B3463" s="153">
        <v>218.274813884385</v>
      </c>
      <c r="C3463" s="153">
        <v>197.89392913280599</v>
      </c>
      <c r="D3463" s="153">
        <v>70.956000000000003</v>
      </c>
      <c r="E3463" s="153">
        <v>293.08100000000002</v>
      </c>
      <c r="F3463" s="153">
        <v>310.64600000000002</v>
      </c>
      <c r="G3463" s="153">
        <v>227.28</v>
      </c>
      <c r="H3463" s="153">
        <v>180.05199999999999</v>
      </c>
      <c r="I3463" s="153">
        <v>89.120999999999995</v>
      </c>
      <c r="J3463" s="153">
        <v>27.864000000000001</v>
      </c>
    </row>
    <row r="3464" spans="1:10" x14ac:dyDescent="0.25">
      <c r="A3464" s="152" t="s">
        <v>3244</v>
      </c>
      <c r="B3464" s="153">
        <v>201.98200503206101</v>
      </c>
      <c r="C3464" s="153">
        <v>182.41729445574401</v>
      </c>
      <c r="D3464" s="153">
        <v>67.594999999999999</v>
      </c>
      <c r="E3464" s="153">
        <v>312.33300000000003</v>
      </c>
      <c r="F3464" s="153">
        <v>329.666</v>
      </c>
      <c r="G3464" s="153">
        <v>247.91300000000001</v>
      </c>
      <c r="H3464" s="153">
        <v>172.58199999999999</v>
      </c>
      <c r="I3464" s="153">
        <v>84.617000000000004</v>
      </c>
      <c r="J3464" s="153">
        <v>25.094000000000001</v>
      </c>
    </row>
    <row r="3465" spans="1:10" x14ac:dyDescent="0.25">
      <c r="A3465" s="152" t="s">
        <v>3245</v>
      </c>
      <c r="B3465" s="153">
        <v>186.33582832686099</v>
      </c>
      <c r="C3465" s="153">
        <v>167.34222419745299</v>
      </c>
      <c r="D3465" s="153">
        <v>60.851999999999997</v>
      </c>
      <c r="E3465" s="153">
        <v>328.63299999999998</v>
      </c>
      <c r="F3465" s="153">
        <v>343.60700000000003</v>
      </c>
      <c r="G3465" s="153">
        <v>267.56700000000001</v>
      </c>
      <c r="H3465" s="153">
        <v>160.309</v>
      </c>
      <c r="I3465" s="153">
        <v>78.081000000000003</v>
      </c>
      <c r="J3465" s="153">
        <v>21.350999999999999</v>
      </c>
    </row>
    <row r="3466" spans="1:10" x14ac:dyDescent="0.25">
      <c r="A3466" s="152" t="s">
        <v>3246</v>
      </c>
      <c r="B3466" s="153">
        <v>171.27038135627299</v>
      </c>
      <c r="C3466" s="153">
        <v>152.69837368645801</v>
      </c>
      <c r="D3466" s="153">
        <v>61.156999999999996</v>
      </c>
      <c r="E3466" s="153">
        <v>361.08300000000003</v>
      </c>
      <c r="F3466" s="153">
        <v>380.66199999999998</v>
      </c>
      <c r="G3466" s="153">
        <v>299.428</v>
      </c>
      <c r="H3466" s="153">
        <v>152.24100000000001</v>
      </c>
      <c r="I3466" s="153">
        <v>71.558000000000007</v>
      </c>
      <c r="J3466" s="153">
        <v>17.670999999999999</v>
      </c>
    </row>
    <row r="3467" spans="1:10" x14ac:dyDescent="0.25">
      <c r="A3467" s="152" t="s">
        <v>3247</v>
      </c>
      <c r="B3467" s="153">
        <v>158.70139973935201</v>
      </c>
      <c r="C3467" s="153">
        <v>142.95318828651901</v>
      </c>
      <c r="D3467" s="153">
        <v>64.527000000000001</v>
      </c>
      <c r="E3467" s="153">
        <v>379.02699999999999</v>
      </c>
      <c r="F3467" s="153">
        <v>403.84800000000001</v>
      </c>
      <c r="G3467" s="153">
        <v>311.33</v>
      </c>
      <c r="H3467" s="153">
        <v>136.666</v>
      </c>
      <c r="I3467" s="153">
        <v>58.744999999999997</v>
      </c>
      <c r="J3467" s="153">
        <v>12.657</v>
      </c>
    </row>
    <row r="3468" spans="1:10" x14ac:dyDescent="0.25">
      <c r="A3468" s="152" t="s">
        <v>3248</v>
      </c>
      <c r="B3468" s="153">
        <v>148.06638718218699</v>
      </c>
      <c r="C3468" s="153">
        <v>138.42155465559</v>
      </c>
      <c r="D3468" s="153">
        <v>59.17</v>
      </c>
      <c r="E3468" s="153">
        <v>341.76299999999998</v>
      </c>
      <c r="F3468" s="153">
        <v>357.036</v>
      </c>
      <c r="G3468" s="153">
        <v>267.66199999999998</v>
      </c>
      <c r="H3468" s="153">
        <v>107.997</v>
      </c>
      <c r="I3468" s="153">
        <v>38.707000000000001</v>
      </c>
      <c r="J3468" s="153">
        <v>7.0650000000000004</v>
      </c>
    </row>
    <row r="3469" spans="1:10" x14ac:dyDescent="0.25">
      <c r="A3469" s="152" t="s">
        <v>3249</v>
      </c>
      <c r="B3469" s="153">
        <v>137.81868904211501</v>
      </c>
      <c r="C3469" s="153">
        <v>132.123355626473</v>
      </c>
      <c r="D3469" s="153">
        <v>56.427</v>
      </c>
      <c r="E3469" s="153">
        <v>334.39499999999998</v>
      </c>
      <c r="F3469" s="153">
        <v>340.08199999999999</v>
      </c>
      <c r="G3469" s="153">
        <v>245.90700000000001</v>
      </c>
      <c r="H3469" s="153">
        <v>101.22499999999999</v>
      </c>
      <c r="I3469" s="153">
        <v>26.706</v>
      </c>
      <c r="J3469" s="153">
        <v>3.8580000000000001</v>
      </c>
    </row>
    <row r="3470" spans="1:10" x14ac:dyDescent="0.25">
      <c r="A3470" s="152" t="s">
        <v>3250</v>
      </c>
      <c r="B3470" s="153">
        <v>127.617698419097</v>
      </c>
      <c r="C3470" s="153">
        <v>128.72578701538001</v>
      </c>
      <c r="D3470" s="153">
        <v>56.405999999999999</v>
      </c>
      <c r="E3470" s="153">
        <v>327.36599999999999</v>
      </c>
      <c r="F3470" s="153">
        <v>335.18299999999999</v>
      </c>
      <c r="G3470" s="153">
        <v>231.041</v>
      </c>
      <c r="H3470" s="153">
        <v>107.374</v>
      </c>
      <c r="I3470" s="153">
        <v>21.96</v>
      </c>
      <c r="J3470" s="153">
        <v>1.87</v>
      </c>
    </row>
    <row r="3471" spans="1:10" x14ac:dyDescent="0.25">
      <c r="A3471" s="152" t="s">
        <v>3251</v>
      </c>
      <c r="B3471" s="153">
        <v>114.51359089000501</v>
      </c>
      <c r="C3471" s="153">
        <v>148.288080987884</v>
      </c>
      <c r="D3471" s="153">
        <v>57.372999999999998</v>
      </c>
      <c r="E3471" s="153">
        <v>296.36599999999999</v>
      </c>
      <c r="F3471" s="153">
        <v>284.32900000000001</v>
      </c>
      <c r="G3471" s="153">
        <v>201.11699999999999</v>
      </c>
      <c r="H3471" s="153">
        <v>110.66</v>
      </c>
      <c r="I3471" s="153">
        <v>24.658000000000001</v>
      </c>
      <c r="J3471" s="153">
        <v>0.89700000000000002</v>
      </c>
    </row>
    <row r="3472" spans="1:10" x14ac:dyDescent="0.25">
      <c r="A3472" s="152" t="s">
        <v>3252</v>
      </c>
      <c r="B3472" s="153">
        <v>103.659797811627</v>
      </c>
      <c r="C3472" s="153">
        <v>148.324412837816</v>
      </c>
      <c r="D3472" s="153">
        <v>50.244999999999997</v>
      </c>
      <c r="E3472" s="153">
        <v>265.45100000000002</v>
      </c>
      <c r="F3472" s="153">
        <v>232.786</v>
      </c>
      <c r="G3472" s="153">
        <v>172.11699999999999</v>
      </c>
      <c r="H3472" s="153">
        <v>105.989</v>
      </c>
      <c r="I3472" s="153">
        <v>30.7</v>
      </c>
      <c r="J3472" s="153">
        <v>0.71199999999999997</v>
      </c>
    </row>
    <row r="3473" spans="1:10" x14ac:dyDescent="0.25">
      <c r="A3473" s="152" t="s">
        <v>3253</v>
      </c>
      <c r="B3473" s="153">
        <v>82.352006995757705</v>
      </c>
      <c r="C3473" s="153">
        <v>146.464754003731</v>
      </c>
      <c r="D3473" s="153">
        <v>40.850999999999999</v>
      </c>
      <c r="E3473" s="153">
        <v>234.142</v>
      </c>
      <c r="F3473" s="153">
        <v>201.1</v>
      </c>
      <c r="G3473" s="153">
        <v>144.08699999999999</v>
      </c>
      <c r="H3473" s="153">
        <v>88.572000000000003</v>
      </c>
      <c r="I3473" s="153">
        <v>31.329000000000001</v>
      </c>
      <c r="J3473" s="153">
        <v>0.91900000000000004</v>
      </c>
    </row>
    <row r="3474" spans="1:10" x14ac:dyDescent="0.25">
      <c r="A3474" s="152" t="s">
        <v>3254</v>
      </c>
      <c r="B3474" s="153">
        <v>58.534540184113901</v>
      </c>
      <c r="C3474" s="153">
        <v>134.56434209170999</v>
      </c>
      <c r="D3474" s="153">
        <v>42.366</v>
      </c>
      <c r="E3474" s="153">
        <v>226.48500000000001</v>
      </c>
      <c r="F3474" s="153">
        <v>195.179</v>
      </c>
      <c r="G3474" s="153">
        <v>130.25</v>
      </c>
      <c r="H3474" s="153">
        <v>73.052000000000007</v>
      </c>
      <c r="I3474" s="153">
        <v>27.324999999999999</v>
      </c>
      <c r="J3474" s="153">
        <v>1.343</v>
      </c>
    </row>
    <row r="3475" spans="1:10" x14ac:dyDescent="0.25">
      <c r="A3475" s="152" t="s">
        <v>3255</v>
      </c>
      <c r="B3475" s="153">
        <v>51.341667189475302</v>
      </c>
      <c r="C3475" s="153">
        <v>120.260166040377</v>
      </c>
      <c r="D3475" s="153">
        <v>39.475999999999999</v>
      </c>
      <c r="E3475" s="153">
        <v>216.053</v>
      </c>
      <c r="F3475" s="153">
        <v>217.47300000000001</v>
      </c>
      <c r="G3475" s="153">
        <v>145.124</v>
      </c>
      <c r="H3475" s="153">
        <v>68.799000000000007</v>
      </c>
      <c r="I3475" s="153">
        <v>22.01</v>
      </c>
      <c r="J3475" s="153">
        <v>1.0649999999999999</v>
      </c>
    </row>
    <row r="3476" spans="1:10" x14ac:dyDescent="0.25">
      <c r="A3476" s="152" t="s">
        <v>3256</v>
      </c>
      <c r="B3476" s="153">
        <v>46.010063319480899</v>
      </c>
      <c r="C3476" s="153">
        <v>113.631424230481</v>
      </c>
      <c r="D3476" s="153">
        <v>36.658999999999999</v>
      </c>
      <c r="E3476" s="153">
        <v>192.35</v>
      </c>
      <c r="F3476" s="153">
        <v>224.09800000000001</v>
      </c>
      <c r="G3476" s="153">
        <v>141.41499999999999</v>
      </c>
      <c r="H3476" s="153">
        <v>52.613</v>
      </c>
      <c r="I3476" s="153">
        <v>15.297000000000001</v>
      </c>
      <c r="J3476" s="153">
        <v>1.208</v>
      </c>
    </row>
    <row r="3477" spans="1:10" x14ac:dyDescent="0.25">
      <c r="A3477" s="152" t="s">
        <v>3257</v>
      </c>
      <c r="B3477" s="153">
        <v>40.900676428545196</v>
      </c>
      <c r="C3477" s="153">
        <v>107.683326332373</v>
      </c>
      <c r="D3477" s="153">
        <v>34.097000000000001</v>
      </c>
      <c r="E3477" s="153">
        <v>175.78200000000001</v>
      </c>
      <c r="F3477" s="153">
        <v>218.82300000000001</v>
      </c>
      <c r="G3477" s="153">
        <v>135.464</v>
      </c>
      <c r="H3477" s="153">
        <v>45.335999999999999</v>
      </c>
      <c r="I3477" s="153">
        <v>12.603999999999999</v>
      </c>
      <c r="J3477" s="153">
        <v>1.234</v>
      </c>
    </row>
    <row r="3478" spans="1:10" x14ac:dyDescent="0.25">
      <c r="A3478" s="152" t="s">
        <v>3258</v>
      </c>
      <c r="B3478" s="153">
        <v>36.456844664203402</v>
      </c>
      <c r="C3478" s="153">
        <v>103.213303705109</v>
      </c>
      <c r="D3478" s="153">
        <v>31.789000000000001</v>
      </c>
      <c r="E3478" s="153">
        <v>161.41900000000001</v>
      </c>
      <c r="F3478" s="153">
        <v>213.791</v>
      </c>
      <c r="G3478" s="153">
        <v>130.55500000000001</v>
      </c>
      <c r="H3478" s="153">
        <v>39.731000000000002</v>
      </c>
      <c r="I3478" s="153">
        <v>10.58</v>
      </c>
      <c r="J3478" s="153">
        <v>1.2549999999999999</v>
      </c>
    </row>
    <row r="3479" spans="1:10" x14ac:dyDescent="0.25">
      <c r="A3479" s="152" t="s">
        <v>3259</v>
      </c>
      <c r="B3479" s="153">
        <v>32.740972800755301</v>
      </c>
      <c r="C3479" s="153">
        <v>99.017053260771505</v>
      </c>
      <c r="D3479" s="153">
        <v>29.734999999999999</v>
      </c>
      <c r="E3479" s="153">
        <v>149.04400000000001</v>
      </c>
      <c r="F3479" s="153">
        <v>209.17500000000001</v>
      </c>
      <c r="G3479" s="153">
        <v>126.684</v>
      </c>
      <c r="H3479" s="153">
        <v>35.433999999999997</v>
      </c>
      <c r="I3479" s="153">
        <v>9.0609999999999999</v>
      </c>
      <c r="J3479" s="153">
        <v>1.2669999999999999</v>
      </c>
    </row>
    <row r="3480" spans="1:10" x14ac:dyDescent="0.25">
      <c r="A3480" s="152" t="s">
        <v>3260</v>
      </c>
      <c r="B3480" s="153">
        <v>29.258898994542299</v>
      </c>
      <c r="C3480" s="153">
        <v>94.592790353115404</v>
      </c>
      <c r="D3480" s="153">
        <v>27.831</v>
      </c>
      <c r="E3480" s="153">
        <v>138.03399999999999</v>
      </c>
      <c r="F3480" s="153">
        <v>204.50399999999999</v>
      </c>
      <c r="G3480" s="153">
        <v>123.46899999999999</v>
      </c>
      <c r="H3480" s="153">
        <v>32.090000000000003</v>
      </c>
      <c r="I3480" s="153">
        <v>7.8929999999999998</v>
      </c>
      <c r="J3480" s="153">
        <v>1.2789999999999999</v>
      </c>
    </row>
    <row r="3481" spans="1:10" x14ac:dyDescent="0.25">
      <c r="A3481" s="152" t="s">
        <v>3261</v>
      </c>
      <c r="B3481" s="153">
        <v>26.336648325678901</v>
      </c>
      <c r="C3481" s="153">
        <v>90.391103725548106</v>
      </c>
      <c r="D3481" s="153">
        <v>26.093</v>
      </c>
      <c r="E3481" s="153">
        <v>128.33600000000001</v>
      </c>
      <c r="F3481" s="153">
        <v>199.999</v>
      </c>
      <c r="G3481" s="153">
        <v>120.98099999999999</v>
      </c>
      <c r="H3481" s="153">
        <v>29.547000000000001</v>
      </c>
      <c r="I3481" s="153">
        <v>7.0010000000000003</v>
      </c>
      <c r="J3481" s="153">
        <v>1.2829999999999999</v>
      </c>
    </row>
    <row r="3482" spans="1:10" x14ac:dyDescent="0.25">
      <c r="A3482" s="152" t="s">
        <v>3262</v>
      </c>
      <c r="B3482" s="153">
        <v>23.7396577659696</v>
      </c>
      <c r="C3482" s="153">
        <v>86.197889556018495</v>
      </c>
      <c r="D3482" s="153">
        <v>24.431999999999999</v>
      </c>
      <c r="E3482" s="153">
        <v>119.43899999999999</v>
      </c>
      <c r="F3482" s="153">
        <v>195.11699999999999</v>
      </c>
      <c r="G3482" s="153">
        <v>118.833</v>
      </c>
      <c r="H3482" s="153">
        <v>27.577000000000002</v>
      </c>
      <c r="I3482" s="153">
        <v>6.3049999999999997</v>
      </c>
      <c r="J3482" s="153">
        <v>1.2769999999999999</v>
      </c>
    </row>
    <row r="3483" spans="1:10" x14ac:dyDescent="0.25">
      <c r="A3483" s="152" t="s">
        <v>4066</v>
      </c>
      <c r="B3483" s="153">
        <v>155.46635403386699</v>
      </c>
      <c r="C3483" s="153">
        <v>283.88415369241199</v>
      </c>
      <c r="D3483" s="153">
        <v>28.856999999999999</v>
      </c>
      <c r="E3483" s="153">
        <v>221.55799999999999</v>
      </c>
      <c r="F3483" s="153">
        <v>274.952</v>
      </c>
      <c r="G3483" s="153">
        <v>234.869</v>
      </c>
      <c r="H3483" s="153">
        <v>146.81200000000001</v>
      </c>
      <c r="I3483" s="153">
        <v>75.647000000000006</v>
      </c>
      <c r="J3483" s="153">
        <v>28.745000000000001</v>
      </c>
    </row>
    <row r="3484" spans="1:10" x14ac:dyDescent="0.25">
      <c r="A3484" s="152" t="s">
        <v>4067</v>
      </c>
      <c r="B3484" s="153">
        <v>126.45779957136401</v>
      </c>
      <c r="C3484" s="153">
        <v>231.423456603435</v>
      </c>
      <c r="D3484" s="153">
        <v>35.438000000000002</v>
      </c>
      <c r="E3484" s="153">
        <v>207.11799999999999</v>
      </c>
      <c r="F3484" s="153">
        <v>237.97399999999999</v>
      </c>
      <c r="G3484" s="153">
        <v>170.23</v>
      </c>
      <c r="H3484" s="153">
        <v>115.652</v>
      </c>
      <c r="I3484" s="153">
        <v>51.354999999999997</v>
      </c>
      <c r="J3484" s="153">
        <v>10.813000000000001</v>
      </c>
    </row>
    <row r="3485" spans="1:10" x14ac:dyDescent="0.25">
      <c r="A3485" s="152" t="s">
        <v>4068</v>
      </c>
      <c r="B3485" s="153">
        <v>105.24689798544399</v>
      </c>
      <c r="C3485" s="153">
        <v>192.99734349555899</v>
      </c>
      <c r="D3485" s="153">
        <v>38.502000000000002</v>
      </c>
      <c r="E3485" s="153">
        <v>208.59800000000001</v>
      </c>
      <c r="F3485" s="153">
        <v>226.82300000000001</v>
      </c>
      <c r="G3485" s="153">
        <v>142.22499999999999</v>
      </c>
      <c r="H3485" s="153">
        <v>73.710999999999999</v>
      </c>
      <c r="I3485" s="153">
        <v>30.024999999999999</v>
      </c>
      <c r="J3485" s="153">
        <v>10.295999999999999</v>
      </c>
    </row>
    <row r="3486" spans="1:10" x14ac:dyDescent="0.25">
      <c r="A3486" s="152" t="s">
        <v>4069</v>
      </c>
      <c r="B3486" s="153">
        <v>89.902955910348595</v>
      </c>
      <c r="C3486" s="153">
        <v>153.07282972692099</v>
      </c>
      <c r="D3486" s="153">
        <v>44.912999999999997</v>
      </c>
      <c r="E3486" s="153">
        <v>214.852</v>
      </c>
      <c r="F3486" s="153">
        <v>216.97399999999999</v>
      </c>
      <c r="G3486" s="153">
        <v>122.375</v>
      </c>
      <c r="H3486" s="153">
        <v>61.615000000000002</v>
      </c>
      <c r="I3486" s="153">
        <v>24.553999999999998</v>
      </c>
      <c r="J3486" s="153">
        <v>3.4569999999999999</v>
      </c>
    </row>
    <row r="3487" spans="1:10" x14ac:dyDescent="0.25">
      <c r="A3487" s="152" t="s">
        <v>4070</v>
      </c>
      <c r="B3487" s="153">
        <v>74.8277687381227</v>
      </c>
      <c r="C3487" s="153">
        <v>127.637190666035</v>
      </c>
      <c r="D3487" s="153">
        <v>46.223999999999997</v>
      </c>
      <c r="E3487" s="153">
        <v>189.465</v>
      </c>
      <c r="F3487" s="153">
        <v>175.791</v>
      </c>
      <c r="G3487" s="153">
        <v>97.498000000000005</v>
      </c>
      <c r="H3487" s="153">
        <v>45.216999999999999</v>
      </c>
      <c r="I3487" s="153">
        <v>15.195</v>
      </c>
      <c r="J3487" s="153">
        <v>2.4700000000000002</v>
      </c>
    </row>
    <row r="3488" spans="1:10" x14ac:dyDescent="0.25">
      <c r="A3488" s="152" t="s">
        <v>4071</v>
      </c>
      <c r="B3488" s="153">
        <v>67.477915078195593</v>
      </c>
      <c r="C3488" s="153">
        <v>113.97096120726501</v>
      </c>
      <c r="D3488" s="153">
        <v>50.061999999999998</v>
      </c>
      <c r="E3488" s="153">
        <v>180.19200000000001</v>
      </c>
      <c r="F3488" s="153">
        <v>151.99</v>
      </c>
      <c r="G3488" s="153">
        <v>78.543000000000006</v>
      </c>
      <c r="H3488" s="153">
        <v>35.161999999999999</v>
      </c>
      <c r="I3488" s="153">
        <v>10.877000000000001</v>
      </c>
      <c r="J3488" s="153">
        <v>1.214</v>
      </c>
    </row>
    <row r="3489" spans="1:10" x14ac:dyDescent="0.25">
      <c r="A3489" s="152" t="s">
        <v>4072</v>
      </c>
      <c r="B3489" s="153">
        <v>56.049807117486203</v>
      </c>
      <c r="C3489" s="153">
        <v>114.546658368994</v>
      </c>
      <c r="D3489" s="153">
        <v>50.872</v>
      </c>
      <c r="E3489" s="153">
        <v>187.24700000000001</v>
      </c>
      <c r="F3489" s="153">
        <v>150.441</v>
      </c>
      <c r="G3489" s="153">
        <v>68.850999999999999</v>
      </c>
      <c r="H3489" s="153">
        <v>25.757000000000001</v>
      </c>
      <c r="I3489" s="153">
        <v>7.0919999999999996</v>
      </c>
      <c r="J3489" s="153">
        <v>0.54</v>
      </c>
    </row>
    <row r="3490" spans="1:10" x14ac:dyDescent="0.25">
      <c r="A3490" s="152" t="s">
        <v>4073</v>
      </c>
      <c r="B3490" s="153">
        <v>43.779774161057396</v>
      </c>
      <c r="C3490" s="153">
        <v>102.373961701997</v>
      </c>
      <c r="D3490" s="153">
        <v>48.713000000000001</v>
      </c>
      <c r="E3490" s="153">
        <v>174.87200000000001</v>
      </c>
      <c r="F3490" s="153">
        <v>143.72900000000001</v>
      </c>
      <c r="G3490" s="153">
        <v>61.8</v>
      </c>
      <c r="H3490" s="153">
        <v>20.061</v>
      </c>
      <c r="I3490" s="153">
        <v>4.5640000000000001</v>
      </c>
      <c r="J3490" s="153">
        <v>0.84099999999999997</v>
      </c>
    </row>
    <row r="3491" spans="1:10" x14ac:dyDescent="0.25">
      <c r="A3491" s="152" t="s">
        <v>4074</v>
      </c>
      <c r="B3491" s="153">
        <v>29.457955179713899</v>
      </c>
      <c r="C3491" s="153">
        <v>99.395096862697997</v>
      </c>
      <c r="D3491" s="153">
        <v>43.173000000000002</v>
      </c>
      <c r="E3491" s="153">
        <v>163.499</v>
      </c>
      <c r="F3491" s="153">
        <v>137.78299999999999</v>
      </c>
      <c r="G3491" s="153">
        <v>57.82</v>
      </c>
      <c r="H3491" s="153">
        <v>18.321000000000002</v>
      </c>
      <c r="I3491" s="153">
        <v>3.4369999999999998</v>
      </c>
      <c r="J3491" s="153">
        <v>0.26700000000000002</v>
      </c>
    </row>
    <row r="3492" spans="1:10" x14ac:dyDescent="0.25">
      <c r="A3492" s="152" t="s">
        <v>4075</v>
      </c>
      <c r="B3492" s="153">
        <v>19.858072021064</v>
      </c>
      <c r="C3492" s="153">
        <v>93.852202428231095</v>
      </c>
      <c r="D3492" s="153">
        <v>34.774999999999999</v>
      </c>
      <c r="E3492" s="153">
        <v>133.221</v>
      </c>
      <c r="F3492" s="153">
        <v>121.238</v>
      </c>
      <c r="G3492" s="153">
        <v>55.527000000000001</v>
      </c>
      <c r="H3492" s="153">
        <v>16.917999999999999</v>
      </c>
      <c r="I3492" s="153">
        <v>3.2759999999999998</v>
      </c>
      <c r="J3492" s="153">
        <v>0.28499999999999998</v>
      </c>
    </row>
    <row r="3493" spans="1:10" x14ac:dyDescent="0.25">
      <c r="A3493" s="152" t="s">
        <v>4076</v>
      </c>
      <c r="B3493" s="153">
        <v>13.629137512495101</v>
      </c>
      <c r="C3493" s="153">
        <v>80.920373416222802</v>
      </c>
      <c r="D3493" s="153">
        <v>23.721</v>
      </c>
      <c r="E3493" s="153">
        <v>107.161</v>
      </c>
      <c r="F3493" s="153">
        <v>116.06</v>
      </c>
      <c r="G3493" s="153">
        <v>59.195</v>
      </c>
      <c r="H3493" s="153">
        <v>17.643000000000001</v>
      </c>
      <c r="I3493" s="153">
        <v>3.569</v>
      </c>
      <c r="J3493" s="153">
        <v>0.151</v>
      </c>
    </row>
    <row r="3494" spans="1:10" x14ac:dyDescent="0.25">
      <c r="A3494" s="152" t="s">
        <v>4077</v>
      </c>
      <c r="B3494" s="153">
        <v>12.4789715716414</v>
      </c>
      <c r="C3494" s="153">
        <v>78.073423339005103</v>
      </c>
      <c r="D3494" s="153">
        <v>20.696999999999999</v>
      </c>
      <c r="E3494" s="153">
        <v>79.795000000000002</v>
      </c>
      <c r="F3494" s="153">
        <v>106.124</v>
      </c>
      <c r="G3494" s="153">
        <v>62.042000000000002</v>
      </c>
      <c r="H3494" s="153">
        <v>20.138999999999999</v>
      </c>
      <c r="I3494" s="153">
        <v>2.984</v>
      </c>
      <c r="J3494" s="153">
        <v>0.219</v>
      </c>
    </row>
    <row r="3495" spans="1:10" x14ac:dyDescent="0.25">
      <c r="A3495" s="152" t="s">
        <v>4078</v>
      </c>
      <c r="B3495" s="153">
        <v>10.6643889167736</v>
      </c>
      <c r="C3495" s="153">
        <v>72.638279463111303</v>
      </c>
      <c r="D3495" s="153">
        <v>19.039000000000001</v>
      </c>
      <c r="E3495" s="153">
        <v>72.125</v>
      </c>
      <c r="F3495" s="153">
        <v>103.03700000000001</v>
      </c>
      <c r="G3495" s="153">
        <v>76.471000000000004</v>
      </c>
      <c r="H3495" s="153">
        <v>27.797999999999998</v>
      </c>
      <c r="I3495" s="153">
        <v>4.0919999999999996</v>
      </c>
      <c r="J3495" s="153">
        <v>0.318</v>
      </c>
    </row>
    <row r="3496" spans="1:10" x14ac:dyDescent="0.25">
      <c r="A3496" s="152" t="s">
        <v>4079</v>
      </c>
      <c r="B3496" s="153">
        <v>8.9529693356708009</v>
      </c>
      <c r="C3496" s="153">
        <v>67.757709236891699</v>
      </c>
      <c r="D3496" s="153">
        <v>16.079999999999998</v>
      </c>
      <c r="E3496" s="153">
        <v>52.026000000000003</v>
      </c>
      <c r="F3496" s="153">
        <v>97.605999999999995</v>
      </c>
      <c r="G3496" s="153">
        <v>97.61</v>
      </c>
      <c r="H3496" s="153">
        <v>42.134</v>
      </c>
      <c r="I3496" s="153">
        <v>4.9029999999999996</v>
      </c>
      <c r="J3496" s="153">
        <v>0.30099999999999999</v>
      </c>
    </row>
    <row r="3497" spans="1:10" x14ac:dyDescent="0.25">
      <c r="A3497" s="152" t="s">
        <v>4080</v>
      </c>
      <c r="B3497" s="153">
        <v>7.65071797749928</v>
      </c>
      <c r="C3497" s="153">
        <v>63.281518291367099</v>
      </c>
      <c r="D3497" s="153">
        <v>14.760999999999999</v>
      </c>
      <c r="E3497" s="153">
        <v>45.363999999999997</v>
      </c>
      <c r="F3497" s="153">
        <v>96.081999999999994</v>
      </c>
      <c r="G3497" s="153">
        <v>106.623</v>
      </c>
      <c r="H3497" s="153">
        <v>49.024999999999999</v>
      </c>
      <c r="I3497" s="153">
        <v>5.343</v>
      </c>
      <c r="J3497" s="153">
        <v>0.30199999999999999</v>
      </c>
    </row>
    <row r="3498" spans="1:10" x14ac:dyDescent="0.25">
      <c r="A3498" s="152" t="s">
        <v>4081</v>
      </c>
      <c r="B3498" s="153">
        <v>6.6852018211631696</v>
      </c>
      <c r="C3498" s="153">
        <v>59.2011213580342</v>
      </c>
      <c r="D3498" s="153">
        <v>13.500999999999999</v>
      </c>
      <c r="E3498" s="153">
        <v>40.128999999999998</v>
      </c>
      <c r="F3498" s="153">
        <v>95.061000000000007</v>
      </c>
      <c r="G3498" s="153">
        <v>113.78400000000001</v>
      </c>
      <c r="H3498" s="153">
        <v>54.881</v>
      </c>
      <c r="I3498" s="153">
        <v>5.7969999999999997</v>
      </c>
      <c r="J3498" s="153">
        <v>0.307</v>
      </c>
    </row>
    <row r="3499" spans="1:10" x14ac:dyDescent="0.25">
      <c r="A3499" s="152" t="s">
        <v>4082</v>
      </c>
      <c r="B3499" s="153">
        <v>5.9838922820275604</v>
      </c>
      <c r="C3499" s="153">
        <v>55.591714804935201</v>
      </c>
      <c r="D3499" s="153">
        <v>12.340999999999999</v>
      </c>
      <c r="E3499" s="153">
        <v>38.125999999999998</v>
      </c>
      <c r="F3499" s="153">
        <v>94.762</v>
      </c>
      <c r="G3499" s="153">
        <v>117.93899999999999</v>
      </c>
      <c r="H3499" s="153">
        <v>59.353000000000002</v>
      </c>
      <c r="I3499" s="153">
        <v>6.266</v>
      </c>
      <c r="J3499" s="153">
        <v>0.313</v>
      </c>
    </row>
    <row r="3500" spans="1:10" x14ac:dyDescent="0.25">
      <c r="A3500" s="152" t="s">
        <v>4083</v>
      </c>
      <c r="B3500" s="153">
        <v>5.4697730557511397</v>
      </c>
      <c r="C3500" s="153">
        <v>52.359531864646499</v>
      </c>
      <c r="D3500" s="153">
        <v>11.301</v>
      </c>
      <c r="E3500" s="153">
        <v>36.32</v>
      </c>
      <c r="F3500" s="153">
        <v>95.435000000000002</v>
      </c>
      <c r="G3500" s="153">
        <v>121.56399999999999</v>
      </c>
      <c r="H3500" s="153">
        <v>62.317999999999998</v>
      </c>
      <c r="I3500" s="153">
        <v>6.7779999999999996</v>
      </c>
      <c r="J3500" s="153">
        <v>0.32400000000000001</v>
      </c>
    </row>
    <row r="3501" spans="1:10" x14ac:dyDescent="0.25">
      <c r="A3501" s="152" t="s">
        <v>4084</v>
      </c>
      <c r="B3501" s="153">
        <v>5.0006074301292003</v>
      </c>
      <c r="C3501" s="153">
        <v>49.1833441852269</v>
      </c>
      <c r="D3501" s="153">
        <v>10.36</v>
      </c>
      <c r="E3501" s="153">
        <v>35.637999999999998</v>
      </c>
      <c r="F3501" s="153">
        <v>96.963999999999999</v>
      </c>
      <c r="G3501" s="153">
        <v>123.92700000000001</v>
      </c>
      <c r="H3501" s="153">
        <v>63.664000000000001</v>
      </c>
      <c r="I3501" s="153">
        <v>7.3250000000000002</v>
      </c>
      <c r="J3501" s="153">
        <v>0.34200000000000003</v>
      </c>
    </row>
    <row r="3502" spans="1:10" x14ac:dyDescent="0.25">
      <c r="A3502" s="152" t="s">
        <v>4085</v>
      </c>
      <c r="B3502" s="153">
        <v>4.6104395303073797</v>
      </c>
      <c r="C3502" s="153">
        <v>46.281285569247203</v>
      </c>
      <c r="D3502" s="153">
        <v>9.5169999999999995</v>
      </c>
      <c r="E3502" s="153">
        <v>36.043999999999997</v>
      </c>
      <c r="F3502" s="153">
        <v>99.373999999999995</v>
      </c>
      <c r="G3502" s="153">
        <v>125.437</v>
      </c>
      <c r="H3502" s="153">
        <v>63.55</v>
      </c>
      <c r="I3502" s="153">
        <v>7.9189999999999996</v>
      </c>
      <c r="J3502" s="153">
        <v>0.35899999999999999</v>
      </c>
    </row>
    <row r="3503" spans="1:10" x14ac:dyDescent="0.25">
      <c r="A3503" s="152" t="s">
        <v>3263</v>
      </c>
      <c r="B3503" s="153">
        <v>189.14166323170301</v>
      </c>
      <c r="C3503" s="153">
        <v>310.62431111593003</v>
      </c>
      <c r="D3503" s="153">
        <v>60.347000000000001</v>
      </c>
      <c r="E3503" s="153">
        <v>239.54900000000001</v>
      </c>
      <c r="F3503" s="153">
        <v>297.14600000000002</v>
      </c>
      <c r="G3503" s="153">
        <v>266.125</v>
      </c>
      <c r="H3503" s="153">
        <v>217.649</v>
      </c>
      <c r="I3503" s="153">
        <v>117.34399999999999</v>
      </c>
      <c r="J3503" s="153">
        <v>29.4</v>
      </c>
    </row>
    <row r="3504" spans="1:10" x14ac:dyDescent="0.25">
      <c r="A3504" s="152" t="s">
        <v>3264</v>
      </c>
      <c r="B3504" s="153">
        <v>158.91177640323301</v>
      </c>
      <c r="C3504" s="153">
        <v>296.22500617925999</v>
      </c>
      <c r="D3504" s="153">
        <v>60.347000000000001</v>
      </c>
      <c r="E3504" s="153">
        <v>239.54900000000001</v>
      </c>
      <c r="F3504" s="153">
        <v>297.14600000000002</v>
      </c>
      <c r="G3504" s="153">
        <v>266.125</v>
      </c>
      <c r="H3504" s="153">
        <v>217.649</v>
      </c>
      <c r="I3504" s="153">
        <v>117.34399999999999</v>
      </c>
      <c r="J3504" s="153">
        <v>29.4</v>
      </c>
    </row>
    <row r="3505" spans="1:10" x14ac:dyDescent="0.25">
      <c r="A3505" s="152" t="s">
        <v>3265</v>
      </c>
      <c r="B3505" s="153">
        <v>132.81307330127899</v>
      </c>
      <c r="C3505" s="153">
        <v>279.35721749592398</v>
      </c>
      <c r="D3505" s="153">
        <v>60.353000000000002</v>
      </c>
      <c r="E3505" s="153">
        <v>239.54900000000001</v>
      </c>
      <c r="F3505" s="153">
        <v>296.86099999999999</v>
      </c>
      <c r="G3505" s="153">
        <v>265.35500000000002</v>
      </c>
      <c r="H3505" s="153">
        <v>217.102</v>
      </c>
      <c r="I3505" s="153">
        <v>117.346</v>
      </c>
      <c r="J3505" s="153">
        <v>29.373999999999999</v>
      </c>
    </row>
    <row r="3506" spans="1:10" x14ac:dyDescent="0.25">
      <c r="A3506" s="152" t="s">
        <v>3266</v>
      </c>
      <c r="B3506" s="153">
        <v>109.226055761791</v>
      </c>
      <c r="C3506" s="153">
        <v>264.47208571366201</v>
      </c>
      <c r="D3506" s="153">
        <v>61.622</v>
      </c>
      <c r="E3506" s="153">
        <v>241.434</v>
      </c>
      <c r="F3506" s="153">
        <v>291.11099999999999</v>
      </c>
      <c r="G3506" s="153">
        <v>252.339</v>
      </c>
      <c r="H3506" s="153">
        <v>206.196</v>
      </c>
      <c r="I3506" s="153">
        <v>115.678</v>
      </c>
      <c r="J3506" s="153">
        <v>28.62</v>
      </c>
    </row>
    <row r="3507" spans="1:10" x14ac:dyDescent="0.25">
      <c r="A3507" s="152" t="s">
        <v>3267</v>
      </c>
      <c r="B3507" s="153">
        <v>85.729337454092104</v>
      </c>
      <c r="C3507" s="153">
        <v>244.96449059280999</v>
      </c>
      <c r="D3507" s="153">
        <v>60.523000000000003</v>
      </c>
      <c r="E3507" s="153">
        <v>221.23699999999999</v>
      </c>
      <c r="F3507" s="153">
        <v>250.51900000000001</v>
      </c>
      <c r="G3507" s="153">
        <v>202.292</v>
      </c>
      <c r="H3507" s="153">
        <v>160.90600000000001</v>
      </c>
      <c r="I3507" s="153">
        <v>92.28</v>
      </c>
      <c r="J3507" s="153">
        <v>22.643000000000001</v>
      </c>
    </row>
    <row r="3508" spans="1:10" x14ac:dyDescent="0.25">
      <c r="A3508" s="152" t="s">
        <v>3268</v>
      </c>
      <c r="B3508" s="153">
        <v>66.838508046099506</v>
      </c>
      <c r="C3508" s="153">
        <v>217.07826533377599</v>
      </c>
      <c r="D3508" s="153">
        <v>59.993000000000002</v>
      </c>
      <c r="E3508" s="153">
        <v>194.268</v>
      </c>
      <c r="F3508" s="153">
        <v>200.43799999999999</v>
      </c>
      <c r="G3508" s="153">
        <v>145.809</v>
      </c>
      <c r="H3508" s="153">
        <v>107.239</v>
      </c>
      <c r="I3508" s="153">
        <v>60.627000000000002</v>
      </c>
      <c r="J3508" s="153">
        <v>14.625999999999999</v>
      </c>
    </row>
    <row r="3509" spans="1:10" x14ac:dyDescent="0.25">
      <c r="A3509" s="152" t="s">
        <v>3269</v>
      </c>
      <c r="B3509" s="153">
        <v>53.121918683148103</v>
      </c>
      <c r="C3509" s="153">
        <v>190.11535056023001</v>
      </c>
      <c r="D3509" s="153">
        <v>57.71</v>
      </c>
      <c r="E3509" s="153">
        <v>163.577</v>
      </c>
      <c r="F3509" s="153">
        <v>155.714</v>
      </c>
      <c r="G3509" s="153">
        <v>101.93300000000001</v>
      </c>
      <c r="H3509" s="153">
        <v>66.268000000000001</v>
      </c>
      <c r="I3509" s="153">
        <v>34.981000000000002</v>
      </c>
      <c r="J3509" s="153">
        <v>8.8170000000000002</v>
      </c>
    </row>
    <row r="3510" spans="1:10" x14ac:dyDescent="0.25">
      <c r="A3510" s="152" t="s">
        <v>3270</v>
      </c>
      <c r="B3510" s="153">
        <v>41.515678602014503</v>
      </c>
      <c r="C3510" s="153">
        <v>139.793394075435</v>
      </c>
      <c r="D3510" s="153">
        <v>53.24</v>
      </c>
      <c r="E3510" s="153">
        <v>136.00899999999999</v>
      </c>
      <c r="F3510" s="153">
        <v>123.873</v>
      </c>
      <c r="G3510" s="153">
        <v>77.22</v>
      </c>
      <c r="H3510" s="153">
        <v>44.142000000000003</v>
      </c>
      <c r="I3510" s="153">
        <v>19.66</v>
      </c>
      <c r="J3510" s="153">
        <v>5.8559999999999999</v>
      </c>
    </row>
    <row r="3511" spans="1:10" x14ac:dyDescent="0.25">
      <c r="A3511" s="152" t="s">
        <v>3271</v>
      </c>
      <c r="B3511" s="153">
        <v>31.3115911179205</v>
      </c>
      <c r="C3511" s="153">
        <v>132.71499975803499</v>
      </c>
      <c r="D3511" s="153">
        <v>50.225000000000001</v>
      </c>
      <c r="E3511" s="153">
        <v>119.749</v>
      </c>
      <c r="F3511" s="153">
        <v>108.271</v>
      </c>
      <c r="G3511" s="153">
        <v>68.444000000000003</v>
      </c>
      <c r="H3511" s="153">
        <v>35.029000000000003</v>
      </c>
      <c r="I3511" s="153">
        <v>12.877000000000001</v>
      </c>
      <c r="J3511" s="153">
        <v>3.8250000000000002</v>
      </c>
    </row>
    <row r="3512" spans="1:10" x14ac:dyDescent="0.25">
      <c r="A3512" s="152" t="s">
        <v>3272</v>
      </c>
      <c r="B3512" s="153">
        <v>24.602484990443799</v>
      </c>
      <c r="C3512" s="153">
        <v>136.63307482141801</v>
      </c>
      <c r="D3512" s="153">
        <v>45.738</v>
      </c>
      <c r="E3512" s="153">
        <v>104.431</v>
      </c>
      <c r="F3512" s="153">
        <v>96.813000000000002</v>
      </c>
      <c r="G3512" s="153">
        <v>64.021000000000001</v>
      </c>
      <c r="H3512" s="153">
        <v>30.646999999999998</v>
      </c>
      <c r="I3512" s="153">
        <v>9.593</v>
      </c>
      <c r="J3512" s="153">
        <v>2.117</v>
      </c>
    </row>
    <row r="3513" spans="1:10" x14ac:dyDescent="0.25">
      <c r="A3513" s="152" t="s">
        <v>3273</v>
      </c>
      <c r="B3513" s="153">
        <v>19.6020805899831</v>
      </c>
      <c r="C3513" s="153">
        <v>137.37362487891099</v>
      </c>
      <c r="D3513" s="153">
        <v>41.908000000000001</v>
      </c>
      <c r="E3513" s="153">
        <v>91.66</v>
      </c>
      <c r="F3513" s="153">
        <v>88.045000000000002</v>
      </c>
      <c r="G3513" s="153">
        <v>61.194000000000003</v>
      </c>
      <c r="H3513" s="153">
        <v>28.548999999999999</v>
      </c>
      <c r="I3513" s="153">
        <v>8.0549999999999997</v>
      </c>
      <c r="J3513" s="153">
        <v>1.109</v>
      </c>
    </row>
    <row r="3514" spans="1:10" x14ac:dyDescent="0.25">
      <c r="A3514" s="152" t="s">
        <v>3274</v>
      </c>
      <c r="B3514" s="153">
        <v>15.602183143863501</v>
      </c>
      <c r="C3514" s="153">
        <v>115.592984257903</v>
      </c>
      <c r="D3514" s="153">
        <v>42.44</v>
      </c>
      <c r="E3514" s="153">
        <v>85.566000000000003</v>
      </c>
      <c r="F3514" s="153">
        <v>84.79</v>
      </c>
      <c r="G3514" s="153">
        <v>61.642000000000003</v>
      </c>
      <c r="H3514" s="153">
        <v>28.651</v>
      </c>
      <c r="I3514" s="153">
        <v>7.5389999999999997</v>
      </c>
      <c r="J3514" s="153">
        <v>0.63200000000000001</v>
      </c>
    </row>
    <row r="3515" spans="1:10" x14ac:dyDescent="0.25">
      <c r="A3515" s="152" t="s">
        <v>3275</v>
      </c>
      <c r="B3515" s="153">
        <v>13.052459710221401</v>
      </c>
      <c r="C3515" s="153">
        <v>108.028811153446</v>
      </c>
      <c r="D3515" s="153">
        <v>44.697000000000003</v>
      </c>
      <c r="E3515" s="153">
        <v>80.650000000000006</v>
      </c>
      <c r="F3515" s="153">
        <v>82.369</v>
      </c>
      <c r="G3515" s="153">
        <v>62.594000000000001</v>
      </c>
      <c r="H3515" s="153">
        <v>29.097000000000001</v>
      </c>
      <c r="I3515" s="153">
        <v>7.1449999999999996</v>
      </c>
      <c r="J3515" s="153">
        <v>0.36799999999999999</v>
      </c>
    </row>
    <row r="3516" spans="1:10" x14ac:dyDescent="0.25">
      <c r="A3516" s="152" t="s">
        <v>3276</v>
      </c>
      <c r="B3516" s="153">
        <v>11.064621481026199</v>
      </c>
      <c r="C3516" s="153">
        <v>101.257950871877</v>
      </c>
      <c r="D3516" s="153">
        <v>44.543999999999997</v>
      </c>
      <c r="E3516" s="153">
        <v>70.075000000000003</v>
      </c>
      <c r="F3516" s="153">
        <v>77.073999999999998</v>
      </c>
      <c r="G3516" s="153">
        <v>63.771999999999998</v>
      </c>
      <c r="H3516" s="153">
        <v>29.521000000000001</v>
      </c>
      <c r="I3516" s="153">
        <v>6.4109999999999996</v>
      </c>
      <c r="J3516" s="153">
        <v>0.14299999999999999</v>
      </c>
    </row>
    <row r="3517" spans="1:10" x14ac:dyDescent="0.25">
      <c r="A3517" s="152" t="s">
        <v>3277</v>
      </c>
      <c r="B3517" s="153">
        <v>9.54881596790025</v>
      </c>
      <c r="C3517" s="153">
        <v>94.1328971293309</v>
      </c>
      <c r="D3517" s="153">
        <v>42.558999999999997</v>
      </c>
      <c r="E3517" s="153">
        <v>65.096000000000004</v>
      </c>
      <c r="F3517" s="153">
        <v>74.965000000000003</v>
      </c>
      <c r="G3517" s="153">
        <v>64.555000000000007</v>
      </c>
      <c r="H3517" s="153">
        <v>29.806000000000001</v>
      </c>
      <c r="I3517" s="153">
        <v>6.14</v>
      </c>
      <c r="J3517" s="153">
        <v>9.9000000000000005E-2</v>
      </c>
    </row>
    <row r="3518" spans="1:10" x14ac:dyDescent="0.25">
      <c r="A3518" s="152" t="s">
        <v>3278</v>
      </c>
      <c r="B3518" s="153">
        <v>8.3772550189492598</v>
      </c>
      <c r="C3518" s="153">
        <v>87.682120769116295</v>
      </c>
      <c r="D3518" s="153">
        <v>41.207000000000001</v>
      </c>
      <c r="E3518" s="153">
        <v>62.981999999999999</v>
      </c>
      <c r="F3518" s="153">
        <v>76.391999999999996</v>
      </c>
      <c r="G3518" s="153">
        <v>68.346000000000004</v>
      </c>
      <c r="H3518" s="153">
        <v>31.463999999999999</v>
      </c>
      <c r="I3518" s="153">
        <v>6.1890000000000001</v>
      </c>
      <c r="J3518" s="153">
        <v>0.08</v>
      </c>
    </row>
    <row r="3519" spans="1:10" x14ac:dyDescent="0.25">
      <c r="A3519" s="152" t="s">
        <v>3279</v>
      </c>
      <c r="B3519" s="153">
        <v>7.3411844420180303</v>
      </c>
      <c r="C3519" s="153">
        <v>81.788750278143695</v>
      </c>
      <c r="D3519" s="153">
        <v>39.356000000000002</v>
      </c>
      <c r="E3519" s="153">
        <v>61.808</v>
      </c>
      <c r="F3519" s="153">
        <v>79.430999999999997</v>
      </c>
      <c r="G3519" s="153">
        <v>73.683999999999997</v>
      </c>
      <c r="H3519" s="153">
        <v>33.817999999999998</v>
      </c>
      <c r="I3519" s="153">
        <v>6.3920000000000003</v>
      </c>
      <c r="J3519" s="153">
        <v>7.0999999999999994E-2</v>
      </c>
    </row>
    <row r="3520" spans="1:10" x14ac:dyDescent="0.25">
      <c r="A3520" s="152" t="s">
        <v>3280</v>
      </c>
      <c r="B3520" s="153">
        <v>6.6391191388289803</v>
      </c>
      <c r="C3520" s="153">
        <v>76.209349910912294</v>
      </c>
      <c r="D3520" s="153">
        <v>36.404000000000003</v>
      </c>
      <c r="E3520" s="153">
        <v>60.462000000000003</v>
      </c>
      <c r="F3520" s="153">
        <v>82.823999999999998</v>
      </c>
      <c r="G3520" s="153">
        <v>79.506</v>
      </c>
      <c r="H3520" s="153">
        <v>36.369999999999997</v>
      </c>
      <c r="I3520" s="153">
        <v>6.6470000000000002</v>
      </c>
      <c r="J3520" s="153">
        <v>6.7000000000000004E-2</v>
      </c>
    </row>
    <row r="3521" spans="1:10" x14ac:dyDescent="0.25">
      <c r="A3521" s="152" t="s">
        <v>3281</v>
      </c>
      <c r="B3521" s="153">
        <v>6.0085518341560498</v>
      </c>
      <c r="C3521" s="153">
        <v>71.035659807433305</v>
      </c>
      <c r="D3521" s="153">
        <v>32.529000000000003</v>
      </c>
      <c r="E3521" s="153">
        <v>58.87</v>
      </c>
      <c r="F3521" s="153">
        <v>86.471999999999994</v>
      </c>
      <c r="G3521" s="153">
        <v>85.71</v>
      </c>
      <c r="H3521" s="153">
        <v>39.082000000000001</v>
      </c>
      <c r="I3521" s="153">
        <v>6.9489999999999998</v>
      </c>
      <c r="J3521" s="153">
        <v>6.8000000000000005E-2</v>
      </c>
    </row>
    <row r="3522" spans="1:10" x14ac:dyDescent="0.25">
      <c r="A3522" s="152" t="s">
        <v>3282</v>
      </c>
      <c r="B3522" s="153">
        <v>5.4476637369237402</v>
      </c>
      <c r="C3522" s="153">
        <v>66.156851994100705</v>
      </c>
      <c r="D3522" s="153">
        <v>28.001999999999999</v>
      </c>
      <c r="E3522" s="153">
        <v>56.96</v>
      </c>
      <c r="F3522" s="153">
        <v>90.233000000000004</v>
      </c>
      <c r="G3522" s="153">
        <v>92.165000000000006</v>
      </c>
      <c r="H3522" s="153">
        <v>41.889000000000003</v>
      </c>
      <c r="I3522" s="153">
        <v>7.2949999999999999</v>
      </c>
      <c r="J3522" s="153">
        <v>7.5999999999999998E-2</v>
      </c>
    </row>
    <row r="3523" spans="1:10" x14ac:dyDescent="0.25">
      <c r="A3523" s="152" t="s">
        <v>3283</v>
      </c>
      <c r="B3523" s="153">
        <v>389.25865063132699</v>
      </c>
      <c r="C3523" s="153">
        <v>588.00982497127302</v>
      </c>
      <c r="D3523" s="153">
        <v>67.36</v>
      </c>
      <c r="E3523" s="153">
        <v>292.834</v>
      </c>
      <c r="F3523" s="153">
        <v>334.08100000000002</v>
      </c>
      <c r="G3523" s="153">
        <v>291.45600000000002</v>
      </c>
      <c r="H3523" s="153">
        <v>210.35</v>
      </c>
      <c r="I3523" s="153">
        <v>70.117000000000004</v>
      </c>
      <c r="J3523" s="153">
        <v>22.001999999999999</v>
      </c>
    </row>
    <row r="3524" spans="1:10" x14ac:dyDescent="0.25">
      <c r="A3524" s="152" t="s">
        <v>3284</v>
      </c>
      <c r="B3524" s="153">
        <v>357.96144629353302</v>
      </c>
      <c r="C3524" s="153">
        <v>554.76532965566105</v>
      </c>
      <c r="D3524" s="153">
        <v>66.44</v>
      </c>
      <c r="E3524" s="153">
        <v>288.83199999999999</v>
      </c>
      <c r="F3524" s="153">
        <v>329.51799999999997</v>
      </c>
      <c r="G3524" s="153">
        <v>287.47300000000001</v>
      </c>
      <c r="H3524" s="153">
        <v>207.476</v>
      </c>
      <c r="I3524" s="153">
        <v>69.159000000000006</v>
      </c>
      <c r="J3524" s="153">
        <v>21.702000000000002</v>
      </c>
    </row>
    <row r="3525" spans="1:10" x14ac:dyDescent="0.25">
      <c r="A3525" s="152" t="s">
        <v>3285</v>
      </c>
      <c r="B3525" s="153">
        <v>328.537652948313</v>
      </c>
      <c r="C3525" s="153">
        <v>524.04019367538399</v>
      </c>
      <c r="D3525" s="153">
        <v>66.628</v>
      </c>
      <c r="E3525" s="153">
        <v>289.65100000000001</v>
      </c>
      <c r="F3525" s="153">
        <v>330.45100000000002</v>
      </c>
      <c r="G3525" s="153">
        <v>288.28800000000001</v>
      </c>
      <c r="H3525" s="153">
        <v>208.06399999999999</v>
      </c>
      <c r="I3525" s="153">
        <v>69.355000000000004</v>
      </c>
      <c r="J3525" s="153">
        <v>21.763000000000002</v>
      </c>
    </row>
    <row r="3526" spans="1:10" x14ac:dyDescent="0.25">
      <c r="A3526" s="152" t="s">
        <v>3286</v>
      </c>
      <c r="B3526" s="153">
        <v>300.48042798514501</v>
      </c>
      <c r="C3526" s="153">
        <v>493.48504125569701</v>
      </c>
      <c r="D3526" s="153">
        <v>64.379000000000005</v>
      </c>
      <c r="E3526" s="153">
        <v>279.87700000000001</v>
      </c>
      <c r="F3526" s="153">
        <v>319.29899999999998</v>
      </c>
      <c r="G3526" s="153">
        <v>278.55900000000003</v>
      </c>
      <c r="H3526" s="153">
        <v>201.04300000000001</v>
      </c>
      <c r="I3526" s="153">
        <v>67.013999999999996</v>
      </c>
      <c r="J3526" s="153">
        <v>21.029</v>
      </c>
    </row>
    <row r="3527" spans="1:10" x14ac:dyDescent="0.25">
      <c r="A3527" s="152" t="s">
        <v>3287</v>
      </c>
      <c r="B3527" s="153">
        <v>274.40877500863297</v>
      </c>
      <c r="C3527" s="153">
        <v>462.89295992311298</v>
      </c>
      <c r="D3527" s="153">
        <v>57.884999999999998</v>
      </c>
      <c r="E3527" s="153">
        <v>251.643</v>
      </c>
      <c r="F3527" s="153">
        <v>287.08999999999997</v>
      </c>
      <c r="G3527" s="153">
        <v>250.458</v>
      </c>
      <c r="H3527" s="153">
        <v>180.762</v>
      </c>
      <c r="I3527" s="153">
        <v>60.253999999999998</v>
      </c>
      <c r="J3527" s="153">
        <v>18.908000000000001</v>
      </c>
    </row>
    <row r="3528" spans="1:10" x14ac:dyDescent="0.25">
      <c r="A3528" s="152" t="s">
        <v>3288</v>
      </c>
      <c r="B3528" s="153">
        <v>374.14446882065698</v>
      </c>
      <c r="C3528" s="153">
        <v>561.90659096648994</v>
      </c>
      <c r="D3528" s="153">
        <v>45.021999999999998</v>
      </c>
      <c r="E3528" s="153">
        <v>195.72200000000001</v>
      </c>
      <c r="F3528" s="153">
        <v>223.292</v>
      </c>
      <c r="G3528" s="153">
        <v>194.80099999999999</v>
      </c>
      <c r="H3528" s="153">
        <v>140.59299999999999</v>
      </c>
      <c r="I3528" s="153">
        <v>46.863999999999997</v>
      </c>
      <c r="J3528" s="153">
        <v>14.706</v>
      </c>
    </row>
    <row r="3529" spans="1:10" x14ac:dyDescent="0.25">
      <c r="A3529" s="152" t="s">
        <v>3289</v>
      </c>
      <c r="B3529" s="153">
        <v>274.823337922554</v>
      </c>
      <c r="C3529" s="153">
        <v>463.35890151154803</v>
      </c>
      <c r="D3529" s="153">
        <v>56.369</v>
      </c>
      <c r="E3529" s="153">
        <v>245.05099999999999</v>
      </c>
      <c r="F3529" s="153">
        <v>279.56799999999998</v>
      </c>
      <c r="G3529" s="153">
        <v>243.898</v>
      </c>
      <c r="H3529" s="153">
        <v>176.02600000000001</v>
      </c>
      <c r="I3529" s="153">
        <v>58.676000000000002</v>
      </c>
      <c r="J3529" s="153">
        <v>18.411999999999999</v>
      </c>
    </row>
    <row r="3530" spans="1:10" x14ac:dyDescent="0.25">
      <c r="A3530" s="152" t="s">
        <v>3290</v>
      </c>
      <c r="B3530" s="153">
        <v>211.30243585838599</v>
      </c>
      <c r="C3530" s="153">
        <v>380.10704559277002</v>
      </c>
      <c r="D3530" s="153">
        <v>54.475999999999999</v>
      </c>
      <c r="E3530" s="153">
        <v>236.822</v>
      </c>
      <c r="F3530" s="153">
        <v>270.18</v>
      </c>
      <c r="G3530" s="153">
        <v>235.70699999999999</v>
      </c>
      <c r="H3530" s="153">
        <v>170.11600000000001</v>
      </c>
      <c r="I3530" s="153">
        <v>56.704999999999998</v>
      </c>
      <c r="J3530" s="153">
        <v>17.794</v>
      </c>
    </row>
    <row r="3531" spans="1:10" x14ac:dyDescent="0.25">
      <c r="A3531" s="152" t="s">
        <v>3291</v>
      </c>
      <c r="B3531" s="153">
        <v>174.02282764009399</v>
      </c>
      <c r="C3531" s="153">
        <v>339.53191493714502</v>
      </c>
      <c r="D3531" s="153">
        <v>59.454000000000001</v>
      </c>
      <c r="E3531" s="153">
        <v>258.46300000000002</v>
      </c>
      <c r="F3531" s="153">
        <v>294.86900000000003</v>
      </c>
      <c r="G3531" s="153">
        <v>257.24599999999998</v>
      </c>
      <c r="H3531" s="153">
        <v>185.661</v>
      </c>
      <c r="I3531" s="153">
        <v>61.887</v>
      </c>
      <c r="J3531" s="153">
        <v>19.420000000000002</v>
      </c>
    </row>
    <row r="3532" spans="1:10" x14ac:dyDescent="0.25">
      <c r="A3532" s="152" t="s">
        <v>3292</v>
      </c>
      <c r="B3532" s="153">
        <v>119.855635265723</v>
      </c>
      <c r="C3532" s="153">
        <v>277.51176322390802</v>
      </c>
      <c r="D3532" s="153">
        <v>71.927000000000007</v>
      </c>
      <c r="E3532" s="153">
        <v>304.43799999999999</v>
      </c>
      <c r="F3532" s="153">
        <v>344.702</v>
      </c>
      <c r="G3532" s="153">
        <v>306.66500000000002</v>
      </c>
      <c r="H3532" s="153">
        <v>231.36099999999999</v>
      </c>
      <c r="I3532" s="153">
        <v>100.199</v>
      </c>
      <c r="J3532" s="153">
        <v>41.707999999999998</v>
      </c>
    </row>
    <row r="3533" spans="1:10" x14ac:dyDescent="0.25">
      <c r="A3533" s="152" t="s">
        <v>3293</v>
      </c>
      <c r="B3533" s="153">
        <v>87.166799200081002</v>
      </c>
      <c r="C3533" s="153">
        <v>225.27468709742899</v>
      </c>
      <c r="D3533" s="153">
        <v>70.091999999999999</v>
      </c>
      <c r="E3533" s="153">
        <v>288.31299999999999</v>
      </c>
      <c r="F3533" s="153">
        <v>323.755</v>
      </c>
      <c r="G3533" s="153">
        <v>294.22500000000002</v>
      </c>
      <c r="H3533" s="153">
        <v>232.28299999999999</v>
      </c>
      <c r="I3533" s="153">
        <v>123.256</v>
      </c>
      <c r="J3533" s="153">
        <v>59.076000000000001</v>
      </c>
    </row>
    <row r="3534" spans="1:10" x14ac:dyDescent="0.25">
      <c r="A3534" s="152" t="s">
        <v>3294</v>
      </c>
      <c r="B3534" s="153">
        <v>64.499246535504795</v>
      </c>
      <c r="C3534" s="153">
        <v>164.35805413787301</v>
      </c>
      <c r="D3534" s="153">
        <v>65.808999999999997</v>
      </c>
      <c r="E3534" s="153">
        <v>270.69499999999999</v>
      </c>
      <c r="F3534" s="153">
        <v>303.971</v>
      </c>
      <c r="G3534" s="153">
        <v>276.24599999999998</v>
      </c>
      <c r="H3534" s="153">
        <v>218.089</v>
      </c>
      <c r="I3534" s="153">
        <v>115.724</v>
      </c>
      <c r="J3534" s="153">
        <v>55.466000000000001</v>
      </c>
    </row>
    <row r="3535" spans="1:10" x14ac:dyDescent="0.25">
      <c r="A3535" s="152" t="s">
        <v>3295</v>
      </c>
      <c r="B3535" s="153">
        <v>55.712640876333403</v>
      </c>
      <c r="C3535" s="153">
        <v>133.851377391927</v>
      </c>
      <c r="D3535" s="153">
        <v>52.204999999999998</v>
      </c>
      <c r="E3535" s="153">
        <v>241.148</v>
      </c>
      <c r="F3535" s="153">
        <v>306.82</v>
      </c>
      <c r="G3535" s="153">
        <v>272.38799999999998</v>
      </c>
      <c r="H3535" s="153">
        <v>185.52600000000001</v>
      </c>
      <c r="I3535" s="153">
        <v>88.103999999999999</v>
      </c>
      <c r="J3535" s="153">
        <v>36.289000000000001</v>
      </c>
    </row>
    <row r="3536" spans="1:10" x14ac:dyDescent="0.25">
      <c r="A3536" s="152" t="s">
        <v>3296</v>
      </c>
      <c r="B3536" s="153">
        <v>47.008645151325197</v>
      </c>
      <c r="C3536" s="153">
        <v>119.165183366574</v>
      </c>
      <c r="D3536" s="153">
        <v>41</v>
      </c>
      <c r="E3536" s="153">
        <v>211.619</v>
      </c>
      <c r="F3536" s="153">
        <v>302.49599999999998</v>
      </c>
      <c r="G3536" s="153">
        <v>263.77499999999998</v>
      </c>
      <c r="H3536" s="153">
        <v>156.52199999999999</v>
      </c>
      <c r="I3536" s="153">
        <v>66.582999999999998</v>
      </c>
      <c r="J3536" s="153">
        <v>23.504999999999999</v>
      </c>
    </row>
    <row r="3537" spans="1:10" x14ac:dyDescent="0.25">
      <c r="A3537" s="152" t="s">
        <v>3297</v>
      </c>
      <c r="B3537" s="153">
        <v>40.102833983818797</v>
      </c>
      <c r="C3537" s="153">
        <v>106.599594639237</v>
      </c>
      <c r="D3537" s="153">
        <v>34.481999999999999</v>
      </c>
      <c r="E3537" s="153">
        <v>187.01300000000001</v>
      </c>
      <c r="F3537" s="153">
        <v>281.79000000000002</v>
      </c>
      <c r="G3537" s="153">
        <v>244.29499999999999</v>
      </c>
      <c r="H3537" s="153">
        <v>136.303</v>
      </c>
      <c r="I3537" s="153">
        <v>54.957000000000001</v>
      </c>
      <c r="J3537" s="153">
        <v>17.940000000000001</v>
      </c>
    </row>
    <row r="3538" spans="1:10" x14ac:dyDescent="0.25">
      <c r="A3538" s="152" t="s">
        <v>3298</v>
      </c>
      <c r="B3538" s="153">
        <v>34.728373944012198</v>
      </c>
      <c r="C3538" s="153">
        <v>96.384199678250098</v>
      </c>
      <c r="D3538" s="153">
        <v>29.091999999999999</v>
      </c>
      <c r="E3538" s="153">
        <v>165.136</v>
      </c>
      <c r="F3538" s="153">
        <v>261.42</v>
      </c>
      <c r="G3538" s="153">
        <v>225.76</v>
      </c>
      <c r="H3538" s="153">
        <v>119.014</v>
      </c>
      <c r="I3538" s="153">
        <v>45.537999999999997</v>
      </c>
      <c r="J3538" s="153">
        <v>13.72</v>
      </c>
    </row>
    <row r="3539" spans="1:10" x14ac:dyDescent="0.25">
      <c r="A3539" s="152" t="s">
        <v>3299</v>
      </c>
      <c r="B3539" s="153">
        <v>30.2773749110812</v>
      </c>
      <c r="C3539" s="153">
        <v>87.203561853807201</v>
      </c>
      <c r="D3539" s="153">
        <v>24.736999999999998</v>
      </c>
      <c r="E3539" s="153">
        <v>146.40899999999999</v>
      </c>
      <c r="F3539" s="153">
        <v>242.709</v>
      </c>
      <c r="G3539" s="153">
        <v>209.214</v>
      </c>
      <c r="H3539" s="153">
        <v>104.708</v>
      </c>
      <c r="I3539" s="153">
        <v>38.06</v>
      </c>
      <c r="J3539" s="153">
        <v>10.583</v>
      </c>
    </row>
    <row r="3540" spans="1:10" x14ac:dyDescent="0.25">
      <c r="A3540" s="152" t="s">
        <v>3300</v>
      </c>
      <c r="B3540" s="153">
        <v>26.346015449446</v>
      </c>
      <c r="C3540" s="153">
        <v>78.789001330393901</v>
      </c>
      <c r="D3540" s="153">
        <v>21.207000000000001</v>
      </c>
      <c r="E3540" s="153">
        <v>130.41499999999999</v>
      </c>
      <c r="F3540" s="153">
        <v>225.648</v>
      </c>
      <c r="G3540" s="153">
        <v>194.529</v>
      </c>
      <c r="H3540" s="153">
        <v>92.88</v>
      </c>
      <c r="I3540" s="153">
        <v>32.113</v>
      </c>
      <c r="J3540" s="153">
        <v>8.2279999999999998</v>
      </c>
    </row>
    <row r="3541" spans="1:10" x14ac:dyDescent="0.25">
      <c r="A3541" s="152" t="s">
        <v>3301</v>
      </c>
      <c r="B3541" s="153">
        <v>22.872067699685498</v>
      </c>
      <c r="C3541" s="153">
        <v>71.613060109141998</v>
      </c>
      <c r="D3541" s="153">
        <v>18.425000000000001</v>
      </c>
      <c r="E3541" s="153">
        <v>117.239</v>
      </c>
      <c r="F3541" s="153">
        <v>211.101</v>
      </c>
      <c r="G3541" s="153">
        <v>182.321</v>
      </c>
      <c r="H3541" s="153">
        <v>83.447000000000003</v>
      </c>
      <c r="I3541" s="153">
        <v>27.469000000000001</v>
      </c>
      <c r="J3541" s="153">
        <v>6.4779999999999998</v>
      </c>
    </row>
    <row r="3542" spans="1:10" x14ac:dyDescent="0.25">
      <c r="A3542" s="152" t="s">
        <v>3302</v>
      </c>
      <c r="B3542" s="153">
        <v>19.930250268999899</v>
      </c>
      <c r="C3542" s="153">
        <v>65.300820522331406</v>
      </c>
      <c r="D3542" s="153">
        <v>16.22</v>
      </c>
      <c r="E3542" s="153">
        <v>106.373</v>
      </c>
      <c r="F3542" s="153">
        <v>198.733</v>
      </c>
      <c r="G3542" s="153">
        <v>172.26599999999999</v>
      </c>
      <c r="H3542" s="153">
        <v>75.942999999999998</v>
      </c>
      <c r="I3542" s="153">
        <v>23.834</v>
      </c>
      <c r="J3542" s="153">
        <v>5.1710000000000003</v>
      </c>
    </row>
    <row r="3543" spans="1:10" x14ac:dyDescent="0.25">
      <c r="A3543" s="152" t="s">
        <v>3303</v>
      </c>
      <c r="B3543" s="153">
        <v>320.91030630123299</v>
      </c>
      <c r="C3543" s="153">
        <v>483.26898977489299</v>
      </c>
      <c r="D3543" s="153">
        <v>162.059</v>
      </c>
      <c r="E3543" s="153">
        <v>328.37599999999998</v>
      </c>
      <c r="F3543" s="153">
        <v>293.51</v>
      </c>
      <c r="G3543" s="153">
        <v>242.86099999999999</v>
      </c>
      <c r="H3543" s="153">
        <v>150.822</v>
      </c>
      <c r="I3543" s="153">
        <v>78.052999999999997</v>
      </c>
      <c r="J3543" s="153">
        <v>11.199</v>
      </c>
    </row>
    <row r="3544" spans="1:10" x14ac:dyDescent="0.25">
      <c r="A3544" s="152" t="s">
        <v>3304</v>
      </c>
      <c r="B3544" s="153">
        <v>288.23304560348203</v>
      </c>
      <c r="C3544" s="153">
        <v>439.40032525481303</v>
      </c>
      <c r="D3544" s="153">
        <v>154.17099999999999</v>
      </c>
      <c r="E3544" s="153">
        <v>315.32799999999997</v>
      </c>
      <c r="F3544" s="153">
        <v>291.00200000000001</v>
      </c>
      <c r="G3544" s="153">
        <v>247.72200000000001</v>
      </c>
      <c r="H3544" s="153">
        <v>164.946</v>
      </c>
      <c r="I3544" s="153">
        <v>92.162999999999997</v>
      </c>
      <c r="J3544" s="153">
        <v>19.007999999999999</v>
      </c>
    </row>
    <row r="3545" spans="1:10" x14ac:dyDescent="0.25">
      <c r="A3545" s="152" t="s">
        <v>3305</v>
      </c>
      <c r="B3545" s="153">
        <v>258.935108699019</v>
      </c>
      <c r="C3545" s="153">
        <v>397.10605021763098</v>
      </c>
      <c r="D3545" s="153">
        <v>149.13300000000001</v>
      </c>
      <c r="E3545" s="153">
        <v>306.82100000000003</v>
      </c>
      <c r="F3545" s="153">
        <v>292.62599999999998</v>
      </c>
      <c r="G3545" s="153">
        <v>256.24099999999999</v>
      </c>
      <c r="H3545" s="153">
        <v>182.845</v>
      </c>
      <c r="I3545" s="153">
        <v>110.20699999999999</v>
      </c>
      <c r="J3545" s="153">
        <v>32.487000000000002</v>
      </c>
    </row>
    <row r="3546" spans="1:10" x14ac:dyDescent="0.25">
      <c r="A3546" s="152" t="s">
        <v>3306</v>
      </c>
      <c r="B3546" s="153">
        <v>232.69180946887201</v>
      </c>
      <c r="C3546" s="153">
        <v>357.400805930373</v>
      </c>
      <c r="D3546" s="153">
        <v>145.732</v>
      </c>
      <c r="E3546" s="153">
        <v>297.279</v>
      </c>
      <c r="F3546" s="153">
        <v>293.75400000000002</v>
      </c>
      <c r="G3546" s="153">
        <v>264.14699999999999</v>
      </c>
      <c r="H3546" s="153">
        <v>202.214</v>
      </c>
      <c r="I3546" s="153">
        <v>131.44200000000001</v>
      </c>
      <c r="J3546" s="153">
        <v>52.832000000000001</v>
      </c>
    </row>
    <row r="3547" spans="1:10" x14ac:dyDescent="0.25">
      <c r="A3547" s="152" t="s">
        <v>3307</v>
      </c>
      <c r="B3547" s="153">
        <v>208.49423606944799</v>
      </c>
      <c r="C3547" s="153">
        <v>319.35669721913303</v>
      </c>
      <c r="D3547" s="153">
        <v>144.99600000000001</v>
      </c>
      <c r="E3547" s="153">
        <v>287.18299999999999</v>
      </c>
      <c r="F3547" s="153">
        <v>294.44099999999997</v>
      </c>
      <c r="G3547" s="153">
        <v>268.87</v>
      </c>
      <c r="H3547" s="153">
        <v>219.81899999999999</v>
      </c>
      <c r="I3547" s="153">
        <v>152.46700000000001</v>
      </c>
      <c r="J3547" s="153">
        <v>71.944000000000003</v>
      </c>
    </row>
    <row r="3548" spans="1:10" x14ac:dyDescent="0.25">
      <c r="A3548" s="152" t="s">
        <v>3308</v>
      </c>
      <c r="B3548" s="153">
        <v>186.02049290119501</v>
      </c>
      <c r="C3548" s="153">
        <v>285.71800084132298</v>
      </c>
      <c r="D3548" s="153">
        <v>144.196</v>
      </c>
      <c r="E3548" s="153">
        <v>279.048</v>
      </c>
      <c r="F3548" s="153">
        <v>294.54700000000003</v>
      </c>
      <c r="G3548" s="153">
        <v>267.89999999999998</v>
      </c>
      <c r="H3548" s="153">
        <v>229.755</v>
      </c>
      <c r="I3548" s="153">
        <v>161.733</v>
      </c>
      <c r="J3548" s="153">
        <v>78.180999999999997</v>
      </c>
    </row>
    <row r="3549" spans="1:10" x14ac:dyDescent="0.25">
      <c r="A3549" s="152" t="s">
        <v>3309</v>
      </c>
      <c r="B3549" s="153">
        <v>166.87508832695201</v>
      </c>
      <c r="C3549" s="153">
        <v>254.80369953044001</v>
      </c>
      <c r="D3549" s="153">
        <v>138.42699999999999</v>
      </c>
      <c r="E3549" s="153">
        <v>272.49299999999999</v>
      </c>
      <c r="F3549" s="153">
        <v>290.54399999999998</v>
      </c>
      <c r="G3549" s="153">
        <v>261.10300000000001</v>
      </c>
      <c r="H3549" s="153">
        <v>227.59700000000001</v>
      </c>
      <c r="I3549" s="153">
        <v>149.309</v>
      </c>
      <c r="J3549" s="153">
        <v>71.867000000000004</v>
      </c>
    </row>
    <row r="3550" spans="1:10" x14ac:dyDescent="0.25">
      <c r="A3550" s="152" t="s">
        <v>3310</v>
      </c>
      <c r="B3550" s="153">
        <v>152.84835704006599</v>
      </c>
      <c r="C3550" s="153">
        <v>240.63300918482699</v>
      </c>
      <c r="D3550" s="153">
        <v>127.014</v>
      </c>
      <c r="E3550" s="153">
        <v>263.51</v>
      </c>
      <c r="F3550" s="153">
        <v>281.47000000000003</v>
      </c>
      <c r="G3550" s="153">
        <v>250.32</v>
      </c>
      <c r="H3550" s="153">
        <v>215.61799999999999</v>
      </c>
      <c r="I3550" s="153">
        <v>126.80200000000001</v>
      </c>
      <c r="J3550" s="153">
        <v>59.706000000000003</v>
      </c>
    </row>
    <row r="3551" spans="1:10" x14ac:dyDescent="0.25">
      <c r="A3551" s="152" t="s">
        <v>3311</v>
      </c>
      <c r="B3551" s="153">
        <v>142.009730120309</v>
      </c>
      <c r="C3551" s="153">
        <v>261.00080636759401</v>
      </c>
      <c r="D3551" s="153">
        <v>109.663</v>
      </c>
      <c r="E3551" s="153">
        <v>245.22300000000001</v>
      </c>
      <c r="F3551" s="153">
        <v>267.39800000000002</v>
      </c>
      <c r="G3551" s="153">
        <v>234.24299999999999</v>
      </c>
      <c r="H3551" s="153">
        <v>194.67</v>
      </c>
      <c r="I3551" s="153">
        <v>106.69</v>
      </c>
      <c r="J3551" s="153">
        <v>46.012999999999998</v>
      </c>
    </row>
    <row r="3552" spans="1:10" x14ac:dyDescent="0.25">
      <c r="A3552" s="152" t="s">
        <v>3312</v>
      </c>
      <c r="B3552" s="153">
        <v>132.36669850507599</v>
      </c>
      <c r="C3552" s="153">
        <v>311.40419675817901</v>
      </c>
      <c r="D3552" s="153">
        <v>96.978999999999999</v>
      </c>
      <c r="E3552" s="153">
        <v>231.06200000000001</v>
      </c>
      <c r="F3552" s="153">
        <v>259.47500000000002</v>
      </c>
      <c r="G3552" s="153">
        <v>220.16200000000001</v>
      </c>
      <c r="H3552" s="153">
        <v>174.971</v>
      </c>
      <c r="I3552" s="153">
        <v>90.635999999999996</v>
      </c>
      <c r="J3552" s="153">
        <v>35.674999999999997</v>
      </c>
    </row>
    <row r="3553" spans="1:10" x14ac:dyDescent="0.25">
      <c r="A3553" s="152" t="s">
        <v>3313</v>
      </c>
      <c r="B3553" s="153">
        <v>123.721497719643</v>
      </c>
      <c r="C3553" s="153">
        <v>316.46467965995299</v>
      </c>
      <c r="D3553" s="153">
        <v>93.552000000000007</v>
      </c>
      <c r="E3553" s="153">
        <v>227.03899999999999</v>
      </c>
      <c r="F3553" s="153">
        <v>258.34800000000001</v>
      </c>
      <c r="G3553" s="153">
        <v>211.31100000000001</v>
      </c>
      <c r="H3553" s="153">
        <v>162.03700000000001</v>
      </c>
      <c r="I3553" s="153">
        <v>80.912000000000006</v>
      </c>
      <c r="J3553" s="153">
        <v>28.081</v>
      </c>
    </row>
    <row r="3554" spans="1:10" x14ac:dyDescent="0.25">
      <c r="A3554" s="152" t="s">
        <v>3314</v>
      </c>
      <c r="B3554" s="153">
        <v>99.784119540442902</v>
      </c>
      <c r="C3554" s="153">
        <v>311.46059670565398</v>
      </c>
      <c r="D3554" s="153">
        <v>92.74</v>
      </c>
      <c r="E3554" s="153">
        <v>220.792</v>
      </c>
      <c r="F3554" s="153">
        <v>251.88300000000001</v>
      </c>
      <c r="G3554" s="153">
        <v>198.72499999999999</v>
      </c>
      <c r="H3554" s="153">
        <v>148.608</v>
      </c>
      <c r="I3554" s="153">
        <v>72.606999999999999</v>
      </c>
      <c r="J3554" s="153">
        <v>21.805</v>
      </c>
    </row>
    <row r="3555" spans="1:10" x14ac:dyDescent="0.25">
      <c r="A3555" s="152" t="s">
        <v>3315</v>
      </c>
      <c r="B3555" s="153">
        <v>85.944094386739906</v>
      </c>
      <c r="C3555" s="153">
        <v>266.01758070289702</v>
      </c>
      <c r="D3555" s="153">
        <v>91.736999999999995</v>
      </c>
      <c r="E3555" s="153">
        <v>209.97900000000001</v>
      </c>
      <c r="F3555" s="153">
        <v>239.64500000000001</v>
      </c>
      <c r="G3555" s="153">
        <v>182.358</v>
      </c>
      <c r="H3555" s="153">
        <v>133.45500000000001</v>
      </c>
      <c r="I3555" s="153">
        <v>64.105999999999995</v>
      </c>
      <c r="J3555" s="153">
        <v>16.62</v>
      </c>
    </row>
    <row r="3556" spans="1:10" x14ac:dyDescent="0.25">
      <c r="A3556" s="152" t="s">
        <v>3316</v>
      </c>
      <c r="B3556" s="153">
        <v>72.247346258250602</v>
      </c>
      <c r="C3556" s="153">
        <v>241.22039523373201</v>
      </c>
      <c r="D3556" s="153">
        <v>92.283000000000001</v>
      </c>
      <c r="E3556" s="153">
        <v>201.40100000000001</v>
      </c>
      <c r="F3556" s="153">
        <v>231.34299999999999</v>
      </c>
      <c r="G3556" s="153">
        <v>165.13300000000001</v>
      </c>
      <c r="H3556" s="153">
        <v>115.349</v>
      </c>
      <c r="I3556" s="153">
        <v>53.250999999999998</v>
      </c>
      <c r="J3556" s="153">
        <v>10.36</v>
      </c>
    </row>
    <row r="3557" spans="1:10" x14ac:dyDescent="0.25">
      <c r="A3557" s="152" t="s">
        <v>3317</v>
      </c>
      <c r="B3557" s="153">
        <v>61.671128753250599</v>
      </c>
      <c r="C3557" s="153">
        <v>218.77200454204601</v>
      </c>
      <c r="D3557" s="153">
        <v>88.317999999999998</v>
      </c>
      <c r="E3557" s="153">
        <v>189.518</v>
      </c>
      <c r="F3557" s="153">
        <v>219.03299999999999</v>
      </c>
      <c r="G3557" s="153">
        <v>152.38200000000001</v>
      </c>
      <c r="H3557" s="153">
        <v>103.989</v>
      </c>
      <c r="I3557" s="153">
        <v>46.947000000000003</v>
      </c>
      <c r="J3557" s="153">
        <v>7.9930000000000003</v>
      </c>
    </row>
    <row r="3558" spans="1:10" x14ac:dyDescent="0.25">
      <c r="A3558" s="152" t="s">
        <v>3318</v>
      </c>
      <c r="B3558" s="153">
        <v>52.318424902581</v>
      </c>
      <c r="C3558" s="153">
        <v>197.41769907843499</v>
      </c>
      <c r="D3558" s="153">
        <v>84.149000000000001</v>
      </c>
      <c r="E3558" s="153">
        <v>178.37799999999999</v>
      </c>
      <c r="F3558" s="153">
        <v>207.80799999999999</v>
      </c>
      <c r="G3558" s="153">
        <v>141.499</v>
      </c>
      <c r="H3558" s="153">
        <v>94.358999999999995</v>
      </c>
      <c r="I3558" s="153">
        <v>41.598999999999997</v>
      </c>
      <c r="J3558" s="153">
        <v>6.2279999999999998</v>
      </c>
    </row>
    <row r="3559" spans="1:10" x14ac:dyDescent="0.25">
      <c r="A3559" s="152" t="s">
        <v>3319</v>
      </c>
      <c r="B3559" s="153">
        <v>44.160566143591502</v>
      </c>
      <c r="C3559" s="153">
        <v>177.49974824636001</v>
      </c>
      <c r="D3559" s="153">
        <v>79.957999999999998</v>
      </c>
      <c r="E3559" s="153">
        <v>168.19900000000001</v>
      </c>
      <c r="F3559" s="153">
        <v>197.923</v>
      </c>
      <c r="G3559" s="153">
        <v>132.43299999999999</v>
      </c>
      <c r="H3559" s="153">
        <v>86.305000000000007</v>
      </c>
      <c r="I3559" s="153">
        <v>37.101999999999997</v>
      </c>
      <c r="J3559" s="153">
        <v>4.92</v>
      </c>
    </row>
    <row r="3560" spans="1:10" x14ac:dyDescent="0.25">
      <c r="A3560" s="152" t="s">
        <v>3320</v>
      </c>
      <c r="B3560" s="153">
        <v>36.063744330668598</v>
      </c>
      <c r="C3560" s="153">
        <v>159.30518937622901</v>
      </c>
      <c r="D3560" s="153">
        <v>75.863</v>
      </c>
      <c r="E3560" s="153">
        <v>159.09700000000001</v>
      </c>
      <c r="F3560" s="153">
        <v>189.428</v>
      </c>
      <c r="G3560" s="153">
        <v>125.095</v>
      </c>
      <c r="H3560" s="153">
        <v>79.688999999999993</v>
      </c>
      <c r="I3560" s="153">
        <v>33.348999999999997</v>
      </c>
      <c r="J3560" s="153">
        <v>3.9390000000000001</v>
      </c>
    </row>
    <row r="3561" spans="1:10" x14ac:dyDescent="0.25">
      <c r="A3561" s="152" t="s">
        <v>3321</v>
      </c>
      <c r="B3561" s="153">
        <v>29.578466829100002</v>
      </c>
      <c r="C3561" s="153">
        <v>143.69888553771099</v>
      </c>
      <c r="D3561" s="153">
        <v>71.748000000000005</v>
      </c>
      <c r="E3561" s="153">
        <v>150.702</v>
      </c>
      <c r="F3561" s="153">
        <v>181.91900000000001</v>
      </c>
      <c r="G3561" s="153">
        <v>119.04900000000001</v>
      </c>
      <c r="H3561" s="153">
        <v>74.144999999999996</v>
      </c>
      <c r="I3561" s="153">
        <v>30.158000000000001</v>
      </c>
      <c r="J3561" s="153">
        <v>3.1989999999999998</v>
      </c>
    </row>
    <row r="3562" spans="1:10" x14ac:dyDescent="0.25">
      <c r="A3562" s="152" t="s">
        <v>3322</v>
      </c>
      <c r="B3562" s="153">
        <v>24.281825201919599</v>
      </c>
      <c r="C3562" s="153">
        <v>129.97617245491901</v>
      </c>
      <c r="D3562" s="153">
        <v>67.661000000000001</v>
      </c>
      <c r="E3562" s="153">
        <v>142.994</v>
      </c>
      <c r="F3562" s="153">
        <v>175.351</v>
      </c>
      <c r="G3562" s="153">
        <v>114.175</v>
      </c>
      <c r="H3562" s="153">
        <v>69.537999999999997</v>
      </c>
      <c r="I3562" s="153">
        <v>27.434000000000001</v>
      </c>
      <c r="J3562" s="153">
        <v>2.6269999999999998</v>
      </c>
    </row>
    <row r="3563" spans="1:10" x14ac:dyDescent="0.25">
      <c r="A3563" s="152" t="s">
        <v>3323</v>
      </c>
      <c r="B3563" s="153">
        <v>79.764512940737902</v>
      </c>
      <c r="C3563" s="153">
        <v>326.94428560637101</v>
      </c>
      <c r="D3563" s="153">
        <v>67.481999999999999</v>
      </c>
      <c r="E3563" s="153">
        <v>255.89699999999999</v>
      </c>
      <c r="F3563" s="153">
        <v>335.75900000000001</v>
      </c>
      <c r="G3563" s="153">
        <v>327.32100000000003</v>
      </c>
      <c r="H3563" s="153">
        <v>249.70599999999999</v>
      </c>
      <c r="I3563" s="153">
        <v>146.79</v>
      </c>
      <c r="J3563" s="153">
        <v>77.045000000000002</v>
      </c>
    </row>
    <row r="3564" spans="1:10" x14ac:dyDescent="0.25">
      <c r="A3564" s="152" t="s">
        <v>3324</v>
      </c>
      <c r="B3564" s="153">
        <v>70.500859439137898</v>
      </c>
      <c r="C3564" s="153">
        <v>297.333262421136</v>
      </c>
      <c r="D3564" s="153">
        <v>67.481999999999999</v>
      </c>
      <c r="E3564" s="153">
        <v>255.89699999999999</v>
      </c>
      <c r="F3564" s="153">
        <v>335.75900000000001</v>
      </c>
      <c r="G3564" s="153">
        <v>327.32100000000003</v>
      </c>
      <c r="H3564" s="153">
        <v>249.70599999999999</v>
      </c>
      <c r="I3564" s="153">
        <v>146.79</v>
      </c>
      <c r="J3564" s="153">
        <v>77.045000000000002</v>
      </c>
    </row>
    <row r="3565" spans="1:10" x14ac:dyDescent="0.25">
      <c r="A3565" s="152" t="s">
        <v>3325</v>
      </c>
      <c r="B3565" s="153">
        <v>61.778073542304398</v>
      </c>
      <c r="C3565" s="153">
        <v>268.16286665028599</v>
      </c>
      <c r="D3565" s="153">
        <v>53.537999999999997</v>
      </c>
      <c r="E3565" s="153">
        <v>244.39</v>
      </c>
      <c r="F3565" s="153">
        <v>333.464</v>
      </c>
      <c r="G3565" s="153">
        <v>318.07499999999999</v>
      </c>
      <c r="H3565" s="153">
        <v>262.42099999999999</v>
      </c>
      <c r="I3565" s="153">
        <v>161.69499999999999</v>
      </c>
      <c r="J3565" s="153">
        <v>86.417000000000002</v>
      </c>
    </row>
    <row r="3566" spans="1:10" x14ac:dyDescent="0.25">
      <c r="A3566" s="152" t="s">
        <v>3326</v>
      </c>
      <c r="B3566" s="153">
        <v>54.053358615516103</v>
      </c>
      <c r="C3566" s="153">
        <v>239.582817749724</v>
      </c>
      <c r="D3566" s="153">
        <v>44.317</v>
      </c>
      <c r="E3566" s="153">
        <v>240.107</v>
      </c>
      <c r="F3566" s="153">
        <v>329.76799999999997</v>
      </c>
      <c r="G3566" s="153">
        <v>299.36099999999999</v>
      </c>
      <c r="H3566" s="153">
        <v>226.19800000000001</v>
      </c>
      <c r="I3566" s="153">
        <v>125.721</v>
      </c>
      <c r="J3566" s="153">
        <v>34.527999999999999</v>
      </c>
    </row>
    <row r="3567" spans="1:10" x14ac:dyDescent="0.25">
      <c r="A3567" s="152" t="s">
        <v>3327</v>
      </c>
      <c r="B3567" s="153">
        <v>47.208356715064603</v>
      </c>
      <c r="C3567" s="153">
        <v>214.50389188903199</v>
      </c>
      <c r="D3567" s="153">
        <v>31.108000000000001</v>
      </c>
      <c r="E3567" s="153">
        <v>209.429</v>
      </c>
      <c r="F3567" s="153">
        <v>288.22199999999998</v>
      </c>
      <c r="G3567" s="153">
        <v>258.14800000000002</v>
      </c>
      <c r="H3567" s="153">
        <v>191.79599999999999</v>
      </c>
      <c r="I3567" s="153">
        <v>92.268000000000001</v>
      </c>
      <c r="J3567" s="153">
        <v>29.029</v>
      </c>
    </row>
    <row r="3568" spans="1:10" x14ac:dyDescent="0.25">
      <c r="A3568" s="152" t="s">
        <v>3328</v>
      </c>
      <c r="B3568" s="153">
        <v>42.345263523555303</v>
      </c>
      <c r="C3568" s="153">
        <v>194.15826127113101</v>
      </c>
      <c r="D3568" s="153">
        <v>30.613</v>
      </c>
      <c r="E3568" s="153">
        <v>205.601</v>
      </c>
      <c r="F3568" s="153">
        <v>294.30500000000001</v>
      </c>
      <c r="G3568" s="153">
        <v>265.089</v>
      </c>
      <c r="H3568" s="153">
        <v>192.02699999999999</v>
      </c>
      <c r="I3568" s="153">
        <v>87.67</v>
      </c>
      <c r="J3568" s="153">
        <v>24.695</v>
      </c>
    </row>
    <row r="3569" spans="1:10" x14ac:dyDescent="0.25">
      <c r="A3569" s="152" t="s">
        <v>3329</v>
      </c>
      <c r="B3569" s="153">
        <v>37.743799532608499</v>
      </c>
      <c r="C3569" s="153">
        <v>174.41178217318</v>
      </c>
      <c r="D3569" s="153">
        <v>30.117999999999999</v>
      </c>
      <c r="E3569" s="153">
        <v>201.71799999999999</v>
      </c>
      <c r="F3569" s="153">
        <v>300.476</v>
      </c>
      <c r="G3569" s="153">
        <v>272.10700000000003</v>
      </c>
      <c r="H3569" s="153">
        <v>192.26900000000001</v>
      </c>
      <c r="I3569" s="153">
        <v>82.995000000000005</v>
      </c>
      <c r="J3569" s="153">
        <v>20.317</v>
      </c>
    </row>
    <row r="3570" spans="1:10" x14ac:dyDescent="0.25">
      <c r="A3570" s="152" t="s">
        <v>3330</v>
      </c>
      <c r="B3570" s="153">
        <v>33.925006371337602</v>
      </c>
      <c r="C3570" s="153">
        <v>157.87476145792101</v>
      </c>
      <c r="D3570" s="153">
        <v>25.5</v>
      </c>
      <c r="E3570" s="153">
        <v>170.327</v>
      </c>
      <c r="F3570" s="153">
        <v>264.14400000000001</v>
      </c>
      <c r="G3570" s="153">
        <v>237.35400000000001</v>
      </c>
      <c r="H3570" s="153">
        <v>165.77099999999999</v>
      </c>
      <c r="I3570" s="153">
        <v>67.397000000000006</v>
      </c>
      <c r="J3570" s="153">
        <v>16.766999999999999</v>
      </c>
    </row>
    <row r="3571" spans="1:10" x14ac:dyDescent="0.25">
      <c r="A3571" s="152" t="s">
        <v>3331</v>
      </c>
      <c r="B3571" s="153">
        <v>32.029164114182301</v>
      </c>
      <c r="C3571" s="153">
        <v>151.35066898371599</v>
      </c>
      <c r="D3571" s="153">
        <v>25.53</v>
      </c>
      <c r="E3571" s="153">
        <v>151.261</v>
      </c>
      <c r="F3571" s="153">
        <v>244.54</v>
      </c>
      <c r="G3571" s="153">
        <v>215.95400000000001</v>
      </c>
      <c r="H3571" s="153">
        <v>193.50700000000001</v>
      </c>
      <c r="I3571" s="153">
        <v>76.581999999999994</v>
      </c>
      <c r="J3571" s="153">
        <v>15.625999999999999</v>
      </c>
    </row>
    <row r="3572" spans="1:10" x14ac:dyDescent="0.25">
      <c r="A3572" s="152" t="s">
        <v>3332</v>
      </c>
      <c r="B3572" s="153">
        <v>30.1279915380596</v>
      </c>
      <c r="C3572" s="153">
        <v>141.82269046933899</v>
      </c>
      <c r="D3572" s="153">
        <v>22.503</v>
      </c>
      <c r="E3572" s="153">
        <v>145.26400000000001</v>
      </c>
      <c r="F3572" s="153">
        <v>234.941</v>
      </c>
      <c r="G3572" s="153">
        <v>207.28</v>
      </c>
      <c r="H3572" s="153">
        <v>167.64699999999999</v>
      </c>
      <c r="I3572" s="153">
        <v>66.727000000000004</v>
      </c>
      <c r="J3572" s="153">
        <v>13.878</v>
      </c>
    </row>
    <row r="3573" spans="1:10" x14ac:dyDescent="0.25">
      <c r="A3573" s="152" t="s">
        <v>3333</v>
      </c>
      <c r="B3573" s="153">
        <v>28.192419978996501</v>
      </c>
      <c r="C3573" s="153">
        <v>126.11322348575</v>
      </c>
      <c r="D3573" s="153">
        <v>21.265999999999998</v>
      </c>
      <c r="E3573" s="153">
        <v>135.83099999999999</v>
      </c>
      <c r="F3573" s="153">
        <v>226.19499999999999</v>
      </c>
      <c r="G3573" s="153">
        <v>230.05199999999999</v>
      </c>
      <c r="H3573" s="153">
        <v>157.66300000000001</v>
      </c>
      <c r="I3573" s="153">
        <v>61.530999999999999</v>
      </c>
      <c r="J3573" s="153">
        <v>13.022</v>
      </c>
    </row>
    <row r="3574" spans="1:10" x14ac:dyDescent="0.25">
      <c r="A3574" s="152" t="s">
        <v>3334</v>
      </c>
      <c r="B3574" s="153">
        <v>26.3388821133289</v>
      </c>
      <c r="C3574" s="153">
        <v>113.617822140757</v>
      </c>
      <c r="D3574" s="153">
        <v>18.984999999999999</v>
      </c>
      <c r="E3574" s="153">
        <v>123.818</v>
      </c>
      <c r="F3574" s="153">
        <v>219.80699999999999</v>
      </c>
      <c r="G3574" s="153">
        <v>228.166</v>
      </c>
      <c r="H3574" s="153">
        <v>149.685</v>
      </c>
      <c r="I3574" s="153">
        <v>54.567</v>
      </c>
      <c r="J3574" s="153">
        <v>11.811999999999999</v>
      </c>
    </row>
    <row r="3575" spans="1:10" x14ac:dyDescent="0.25">
      <c r="A3575" s="152" t="s">
        <v>3335</v>
      </c>
      <c r="B3575" s="153">
        <v>24.306886657186901</v>
      </c>
      <c r="C3575" s="153">
        <v>105.12825924268</v>
      </c>
      <c r="D3575" s="153">
        <v>16.602</v>
      </c>
      <c r="E3575" s="153">
        <v>110.831</v>
      </c>
      <c r="F3575" s="153">
        <v>210.154</v>
      </c>
      <c r="G3575" s="153">
        <v>222.40600000000001</v>
      </c>
      <c r="H3575" s="153">
        <v>139.86000000000001</v>
      </c>
      <c r="I3575" s="153">
        <v>47.356999999999999</v>
      </c>
      <c r="J3575" s="153">
        <v>10.51</v>
      </c>
    </row>
    <row r="3576" spans="1:10" x14ac:dyDescent="0.25">
      <c r="A3576" s="152" t="s">
        <v>3336</v>
      </c>
      <c r="B3576" s="153">
        <v>22.422373579919601</v>
      </c>
      <c r="C3576" s="153">
        <v>97.592340127025693</v>
      </c>
      <c r="D3576" s="153">
        <v>13.698</v>
      </c>
      <c r="E3576" s="153">
        <v>95.424000000000007</v>
      </c>
      <c r="F3576" s="153">
        <v>204.50299999999999</v>
      </c>
      <c r="G3576" s="153">
        <v>224.13800000000001</v>
      </c>
      <c r="H3576" s="153">
        <v>130.21700000000001</v>
      </c>
      <c r="I3576" s="153">
        <v>38.448999999999998</v>
      </c>
      <c r="J3576" s="153">
        <v>8.891</v>
      </c>
    </row>
    <row r="3577" spans="1:10" x14ac:dyDescent="0.25">
      <c r="A3577" s="152" t="s">
        <v>3337</v>
      </c>
      <c r="B3577" s="153">
        <v>20.584921994299599</v>
      </c>
      <c r="C3577" s="153">
        <v>90.507494037421907</v>
      </c>
      <c r="D3577" s="153">
        <v>12.214</v>
      </c>
      <c r="E3577" s="153">
        <v>86.635999999999996</v>
      </c>
      <c r="F3577" s="153">
        <v>196.244</v>
      </c>
      <c r="G3577" s="153">
        <v>218.41399999999999</v>
      </c>
      <c r="H3577" s="153">
        <v>122.431</v>
      </c>
      <c r="I3577" s="153">
        <v>33.930999999999997</v>
      </c>
      <c r="J3577" s="153">
        <v>7.93</v>
      </c>
    </row>
    <row r="3578" spans="1:10" x14ac:dyDescent="0.25">
      <c r="A3578" s="152" t="s">
        <v>3338</v>
      </c>
      <c r="B3578" s="153">
        <v>18.853803777216999</v>
      </c>
      <c r="C3578" s="153">
        <v>84.017420871432805</v>
      </c>
      <c r="D3578" s="153">
        <v>10.99</v>
      </c>
      <c r="E3578" s="153">
        <v>79.144999999999996</v>
      </c>
      <c r="F3578" s="153">
        <v>188.74</v>
      </c>
      <c r="G3578" s="153">
        <v>212.989</v>
      </c>
      <c r="H3578" s="153">
        <v>115.492</v>
      </c>
      <c r="I3578" s="153">
        <v>30.132999999999999</v>
      </c>
      <c r="J3578" s="153">
        <v>7.0709999999999997</v>
      </c>
    </row>
    <row r="3579" spans="1:10" x14ac:dyDescent="0.25">
      <c r="A3579" s="152" t="s">
        <v>3339</v>
      </c>
      <c r="B3579" s="153">
        <v>17.3558492121143</v>
      </c>
      <c r="C3579" s="153">
        <v>78.425359961004105</v>
      </c>
      <c r="D3579" s="153">
        <v>9.9659999999999993</v>
      </c>
      <c r="E3579" s="153">
        <v>72.766999999999996</v>
      </c>
      <c r="F3579" s="153">
        <v>181.93299999999999</v>
      </c>
      <c r="G3579" s="153">
        <v>207.9</v>
      </c>
      <c r="H3579" s="153">
        <v>109.32599999999999</v>
      </c>
      <c r="I3579" s="153">
        <v>26.95</v>
      </c>
      <c r="J3579" s="153">
        <v>6.3179999999999996</v>
      </c>
    </row>
    <row r="3580" spans="1:10" x14ac:dyDescent="0.25">
      <c r="A3580" s="152" t="s">
        <v>3340</v>
      </c>
      <c r="B3580" s="153">
        <v>16.027518800691201</v>
      </c>
      <c r="C3580" s="153">
        <v>73.399750513176997</v>
      </c>
      <c r="D3580" s="153">
        <v>9.1159999999999997</v>
      </c>
      <c r="E3580" s="153">
        <v>67.313999999999993</v>
      </c>
      <c r="F3580" s="153">
        <v>175.72800000000001</v>
      </c>
      <c r="G3580" s="153">
        <v>203.065</v>
      </c>
      <c r="H3580" s="153">
        <v>103.798</v>
      </c>
      <c r="I3580" s="153">
        <v>24.257000000000001</v>
      </c>
      <c r="J3580" s="153">
        <v>5.6420000000000003</v>
      </c>
    </row>
    <row r="3581" spans="1:10" x14ac:dyDescent="0.25">
      <c r="A3581" s="152" t="s">
        <v>3341</v>
      </c>
      <c r="B3581" s="153">
        <v>14.7258262631377</v>
      </c>
      <c r="C3581" s="153">
        <v>68.577689768999804</v>
      </c>
      <c r="D3581" s="153">
        <v>8.4</v>
      </c>
      <c r="E3581" s="153">
        <v>62.63</v>
      </c>
      <c r="F3581" s="153">
        <v>170.03100000000001</v>
      </c>
      <c r="G3581" s="153">
        <v>198.41499999999999</v>
      </c>
      <c r="H3581" s="153">
        <v>98.82</v>
      </c>
      <c r="I3581" s="153">
        <v>21.966999999999999</v>
      </c>
      <c r="J3581" s="153">
        <v>5.0369999999999999</v>
      </c>
    </row>
    <row r="3582" spans="1:10" x14ac:dyDescent="0.25">
      <c r="A3582" s="152" t="s">
        <v>3342</v>
      </c>
      <c r="B3582" s="153">
        <v>13.566164105785701</v>
      </c>
      <c r="C3582" s="153">
        <v>64.252509933356507</v>
      </c>
      <c r="D3582" s="153">
        <v>7.798</v>
      </c>
      <c r="E3582" s="153">
        <v>58.585999999999999</v>
      </c>
      <c r="F3582" s="153">
        <v>164.739</v>
      </c>
      <c r="G3582" s="153">
        <v>193.88300000000001</v>
      </c>
      <c r="H3582" s="153">
        <v>94.304000000000002</v>
      </c>
      <c r="I3582" s="153">
        <v>20.013000000000002</v>
      </c>
      <c r="J3582" s="153">
        <v>4.4969999999999999</v>
      </c>
    </row>
    <row r="3583" spans="1:10" x14ac:dyDescent="0.25">
      <c r="A3583" s="152" t="s">
        <v>3343</v>
      </c>
      <c r="B3583" s="153">
        <v>109.302444544978</v>
      </c>
      <c r="C3583" s="153">
        <v>285.831335592752</v>
      </c>
      <c r="D3583" s="153">
        <v>165.15700000000001</v>
      </c>
      <c r="E3583" s="153">
        <v>308.37200000000001</v>
      </c>
      <c r="F3583" s="153">
        <v>249.09800000000001</v>
      </c>
      <c r="G3583" s="153">
        <v>180.57900000000001</v>
      </c>
      <c r="H3583" s="153">
        <v>118.444</v>
      </c>
      <c r="I3583" s="153">
        <v>34.078000000000003</v>
      </c>
      <c r="J3583" s="153">
        <v>4.2720000000000002</v>
      </c>
    </row>
    <row r="3584" spans="1:10" x14ac:dyDescent="0.25">
      <c r="A3584" s="152" t="s">
        <v>3344</v>
      </c>
      <c r="B3584" s="153">
        <v>87.377732111912394</v>
      </c>
      <c r="C3584" s="153">
        <v>232.42972042434999</v>
      </c>
      <c r="D3584" s="153">
        <v>147.393</v>
      </c>
      <c r="E3584" s="153">
        <v>308.18400000000003</v>
      </c>
      <c r="F3584" s="153">
        <v>258.22699999999998</v>
      </c>
      <c r="G3584" s="153">
        <v>188.18199999999999</v>
      </c>
      <c r="H3584" s="153">
        <v>116.547</v>
      </c>
      <c r="I3584" s="153">
        <v>36.314999999999998</v>
      </c>
      <c r="J3584" s="153">
        <v>5.1520000000000001</v>
      </c>
    </row>
    <row r="3585" spans="1:10" x14ac:dyDescent="0.25">
      <c r="A3585" s="152" t="s">
        <v>3345</v>
      </c>
      <c r="B3585" s="153">
        <v>65.760068837382605</v>
      </c>
      <c r="C3585" s="153">
        <v>201.13589800422</v>
      </c>
      <c r="D3585" s="153">
        <v>138.315</v>
      </c>
      <c r="E3585" s="153">
        <v>291.75</v>
      </c>
      <c r="F3585" s="153">
        <v>250.13</v>
      </c>
      <c r="G3585" s="153">
        <v>180.25700000000001</v>
      </c>
      <c r="H3585" s="153">
        <v>109.608</v>
      </c>
      <c r="I3585" s="153">
        <v>33.273000000000003</v>
      </c>
      <c r="J3585" s="153">
        <v>4.6669999999999998</v>
      </c>
    </row>
    <row r="3586" spans="1:10" x14ac:dyDescent="0.25">
      <c r="A3586" s="152" t="s">
        <v>3346</v>
      </c>
      <c r="B3586" s="153">
        <v>62.535061807044897</v>
      </c>
      <c r="C3586" s="153">
        <v>187.68548114194201</v>
      </c>
      <c r="D3586" s="153">
        <v>103.167</v>
      </c>
      <c r="E3586" s="153">
        <v>219.55500000000001</v>
      </c>
      <c r="F3586" s="153">
        <v>192.542</v>
      </c>
      <c r="G3586" s="153">
        <v>137.25200000000001</v>
      </c>
      <c r="H3586" s="153">
        <v>81.938000000000002</v>
      </c>
      <c r="I3586" s="153">
        <v>24.193000000000001</v>
      </c>
      <c r="J3586" s="153">
        <v>3.3530000000000002</v>
      </c>
    </row>
    <row r="3587" spans="1:10" x14ac:dyDescent="0.25">
      <c r="A3587" s="152" t="s">
        <v>3347</v>
      </c>
      <c r="B3587" s="153">
        <v>55.479034809785297</v>
      </c>
      <c r="C3587" s="153">
        <v>176.93705071858301</v>
      </c>
      <c r="D3587" s="153">
        <v>92.156999999999996</v>
      </c>
      <c r="E3587" s="153">
        <v>197.90799999999999</v>
      </c>
      <c r="F3587" s="153">
        <v>177.48400000000001</v>
      </c>
      <c r="G3587" s="153">
        <v>125.17400000000001</v>
      </c>
      <c r="H3587" s="153">
        <v>73.361000000000004</v>
      </c>
      <c r="I3587" s="153">
        <v>21.045999999999999</v>
      </c>
      <c r="J3587" s="153">
        <v>2.87</v>
      </c>
    </row>
    <row r="3588" spans="1:10" x14ac:dyDescent="0.25">
      <c r="A3588" s="152" t="s">
        <v>3348</v>
      </c>
      <c r="B3588" s="153">
        <v>47.397829693417002</v>
      </c>
      <c r="C3588" s="153">
        <v>170.09859433123501</v>
      </c>
      <c r="D3588" s="153">
        <v>85.361000000000004</v>
      </c>
      <c r="E3588" s="153">
        <v>185.011</v>
      </c>
      <c r="F3588" s="153">
        <v>169.62</v>
      </c>
      <c r="G3588" s="153">
        <v>118.396</v>
      </c>
      <c r="H3588" s="153">
        <v>68.111000000000004</v>
      </c>
      <c r="I3588" s="153">
        <v>18.954000000000001</v>
      </c>
      <c r="J3588" s="153">
        <v>2.5470000000000002</v>
      </c>
    </row>
    <row r="3589" spans="1:10" x14ac:dyDescent="0.25">
      <c r="A3589" s="152" t="s">
        <v>3349</v>
      </c>
      <c r="B3589" s="153">
        <v>40.024329542261903</v>
      </c>
      <c r="C3589" s="153">
        <v>169.375792668667</v>
      </c>
      <c r="D3589" s="153">
        <v>85.213999999999999</v>
      </c>
      <c r="E3589" s="153">
        <v>186.43600000000001</v>
      </c>
      <c r="F3589" s="153">
        <v>174.69200000000001</v>
      </c>
      <c r="G3589" s="153">
        <v>120.70399999999999</v>
      </c>
      <c r="H3589" s="153">
        <v>68.159000000000006</v>
      </c>
      <c r="I3589" s="153">
        <v>18.367999999999999</v>
      </c>
      <c r="J3589" s="153">
        <v>2.427</v>
      </c>
    </row>
    <row r="3590" spans="1:10" x14ac:dyDescent="0.25">
      <c r="A3590" s="152" t="s">
        <v>3350</v>
      </c>
      <c r="B3590" s="153">
        <v>36.086082876000702</v>
      </c>
      <c r="C3590" s="153">
        <v>167.20262900158701</v>
      </c>
      <c r="D3590" s="153">
        <v>72.105000000000004</v>
      </c>
      <c r="E3590" s="153">
        <v>153.505</v>
      </c>
      <c r="F3590" s="153">
        <v>146.13499999999999</v>
      </c>
      <c r="G3590" s="153">
        <v>104.77500000000001</v>
      </c>
      <c r="H3590" s="153">
        <v>57.034999999999997</v>
      </c>
      <c r="I3590" s="153">
        <v>14.795</v>
      </c>
      <c r="J3590" s="153">
        <v>1.65</v>
      </c>
    </row>
    <row r="3591" spans="1:10" x14ac:dyDescent="0.25">
      <c r="A3591" s="152" t="s">
        <v>3351</v>
      </c>
      <c r="B3591" s="153">
        <v>34.4258083227447</v>
      </c>
      <c r="C3591" s="153">
        <v>160.08941591369501</v>
      </c>
      <c r="D3591" s="153">
        <v>56.07</v>
      </c>
      <c r="E3591" s="153">
        <v>122.51600000000001</v>
      </c>
      <c r="F3591" s="153">
        <v>113.708</v>
      </c>
      <c r="G3591" s="153">
        <v>86.372</v>
      </c>
      <c r="H3591" s="153">
        <v>44.341000000000001</v>
      </c>
      <c r="I3591" s="153">
        <v>11.946999999999999</v>
      </c>
      <c r="J3591" s="153">
        <v>1.046</v>
      </c>
    </row>
    <row r="3592" spans="1:10" x14ac:dyDescent="0.25">
      <c r="A3592" s="152" t="s">
        <v>3352</v>
      </c>
      <c r="B3592" s="153">
        <v>35.662918168023097</v>
      </c>
      <c r="C3592" s="153">
        <v>148.615217881033</v>
      </c>
      <c r="D3592" s="153">
        <v>44.298999999999999</v>
      </c>
      <c r="E3592" s="153">
        <v>106.688</v>
      </c>
      <c r="F3592" s="153">
        <v>91.364000000000004</v>
      </c>
      <c r="G3592" s="153">
        <v>74.328999999999994</v>
      </c>
      <c r="H3592" s="153">
        <v>36.545999999999999</v>
      </c>
      <c r="I3592" s="153">
        <v>10.119</v>
      </c>
      <c r="J3592" s="153">
        <v>0.65500000000000003</v>
      </c>
    </row>
    <row r="3593" spans="1:10" x14ac:dyDescent="0.25">
      <c r="A3593" s="152" t="s">
        <v>3353</v>
      </c>
      <c r="B3593" s="153">
        <v>36.506397484735203</v>
      </c>
      <c r="C3593" s="153">
        <v>137.73899495346799</v>
      </c>
      <c r="D3593" s="153">
        <v>38.43</v>
      </c>
      <c r="E3593" s="153">
        <v>110.95</v>
      </c>
      <c r="F3593" s="153">
        <v>82.704999999999998</v>
      </c>
      <c r="G3593" s="153">
        <v>72.974999999999994</v>
      </c>
      <c r="H3593" s="153">
        <v>34.93</v>
      </c>
      <c r="I3593" s="153">
        <v>9.4849999999999994</v>
      </c>
      <c r="J3593" s="153">
        <v>0.52500000000000002</v>
      </c>
    </row>
    <row r="3594" spans="1:10" x14ac:dyDescent="0.25">
      <c r="A3594" s="152" t="s">
        <v>3354</v>
      </c>
      <c r="B3594" s="153">
        <v>33.536575615252701</v>
      </c>
      <c r="C3594" s="153">
        <v>134.76550239376999</v>
      </c>
      <c r="D3594" s="153">
        <v>38.088000000000001</v>
      </c>
      <c r="E3594" s="153">
        <v>97.74</v>
      </c>
      <c r="F3594" s="153">
        <v>96.876000000000005</v>
      </c>
      <c r="G3594" s="153">
        <v>77.831999999999994</v>
      </c>
      <c r="H3594" s="153">
        <v>37.872</v>
      </c>
      <c r="I3594" s="153">
        <v>10.404</v>
      </c>
      <c r="J3594" s="153">
        <v>1.1879999999999999</v>
      </c>
    </row>
    <row r="3595" spans="1:10" x14ac:dyDescent="0.25">
      <c r="A3595" s="152" t="s">
        <v>3355</v>
      </c>
      <c r="B3595" s="153">
        <v>30.949159749048398</v>
      </c>
      <c r="C3595" s="153">
        <v>126.02889580738101</v>
      </c>
      <c r="D3595" s="153">
        <v>34.805</v>
      </c>
      <c r="E3595" s="153">
        <v>100.60599999999999</v>
      </c>
      <c r="F3595" s="153">
        <v>100.678</v>
      </c>
      <c r="G3595" s="153">
        <v>76.254000000000005</v>
      </c>
      <c r="H3595" s="153">
        <v>36.168999999999997</v>
      </c>
      <c r="I3595" s="153">
        <v>9.6259999999999994</v>
      </c>
      <c r="J3595" s="153">
        <v>1.042</v>
      </c>
    </row>
    <row r="3596" spans="1:10" x14ac:dyDescent="0.25">
      <c r="A3596" s="152" t="s">
        <v>3356</v>
      </c>
      <c r="B3596" s="153">
        <v>28.6678277495513</v>
      </c>
      <c r="C3596" s="153">
        <v>120.158269433154</v>
      </c>
      <c r="D3596" s="153">
        <v>28.189</v>
      </c>
      <c r="E3596" s="153">
        <v>84.272999999999996</v>
      </c>
      <c r="F3596" s="153">
        <v>110.29</v>
      </c>
      <c r="G3596" s="153">
        <v>76.492999999999995</v>
      </c>
      <c r="H3596" s="153">
        <v>35.875</v>
      </c>
      <c r="I3596" s="153">
        <v>9.1950000000000003</v>
      </c>
      <c r="J3596" s="153">
        <v>1.605</v>
      </c>
    </row>
    <row r="3597" spans="1:10" x14ac:dyDescent="0.25">
      <c r="A3597" s="152" t="s">
        <v>3357</v>
      </c>
      <c r="B3597" s="153">
        <v>25.9912682709523</v>
      </c>
      <c r="C3597" s="153">
        <v>115.287976021304</v>
      </c>
      <c r="D3597" s="153">
        <v>24.443999999999999</v>
      </c>
      <c r="E3597" s="153">
        <v>76.323999999999998</v>
      </c>
      <c r="F3597" s="153">
        <v>112.38800000000001</v>
      </c>
      <c r="G3597" s="153">
        <v>77.861999999999995</v>
      </c>
      <c r="H3597" s="153">
        <v>36.253999999999998</v>
      </c>
      <c r="I3597" s="153">
        <v>9.0009999999999994</v>
      </c>
      <c r="J3597" s="153">
        <v>1.7270000000000001</v>
      </c>
    </row>
    <row r="3598" spans="1:10" x14ac:dyDescent="0.25">
      <c r="A3598" s="152" t="s">
        <v>3358</v>
      </c>
      <c r="B3598" s="153">
        <v>23.6562487349257</v>
      </c>
      <c r="C3598" s="153">
        <v>110.51637481437</v>
      </c>
      <c r="D3598" s="153">
        <v>21.038</v>
      </c>
      <c r="E3598" s="153">
        <v>69.856999999999999</v>
      </c>
      <c r="F3598" s="153">
        <v>114.66</v>
      </c>
      <c r="G3598" s="153">
        <v>81.507000000000005</v>
      </c>
      <c r="H3598" s="153">
        <v>37.658000000000001</v>
      </c>
      <c r="I3598" s="153">
        <v>8.9760000000000009</v>
      </c>
      <c r="J3598" s="153">
        <v>1.724</v>
      </c>
    </row>
    <row r="3599" spans="1:10" x14ac:dyDescent="0.25">
      <c r="A3599" s="152" t="s">
        <v>3359</v>
      </c>
      <c r="B3599" s="153">
        <v>21.5518053794891</v>
      </c>
      <c r="C3599" s="153">
        <v>105.978549489964</v>
      </c>
      <c r="D3599" s="153">
        <v>17.806000000000001</v>
      </c>
      <c r="E3599" s="153">
        <v>64.045000000000002</v>
      </c>
      <c r="F3599" s="153">
        <v>116.169</v>
      </c>
      <c r="G3599" s="153">
        <v>86.921999999999997</v>
      </c>
      <c r="H3599" s="153">
        <v>39.838999999999999</v>
      </c>
      <c r="I3599" s="153">
        <v>9.0429999999999993</v>
      </c>
      <c r="J3599" s="153">
        <v>1.5760000000000001</v>
      </c>
    </row>
    <row r="3600" spans="1:10" x14ac:dyDescent="0.25">
      <c r="A3600" s="152" t="s">
        <v>3360</v>
      </c>
      <c r="B3600" s="153">
        <v>19.492249299340202</v>
      </c>
      <c r="C3600" s="153">
        <v>101.116175766144</v>
      </c>
      <c r="D3600" s="153">
        <v>14.74</v>
      </c>
      <c r="E3600" s="153">
        <v>58.511000000000003</v>
      </c>
      <c r="F3600" s="153">
        <v>116.371</v>
      </c>
      <c r="G3600" s="153">
        <v>93.879000000000005</v>
      </c>
      <c r="H3600" s="153">
        <v>42.701999999999998</v>
      </c>
      <c r="I3600" s="153">
        <v>9.157</v>
      </c>
      <c r="J3600" s="153">
        <v>1.32</v>
      </c>
    </row>
    <row r="3601" spans="1:10" x14ac:dyDescent="0.25">
      <c r="A3601" s="152" t="s">
        <v>3361</v>
      </c>
      <c r="B3601" s="153">
        <v>17.645801671648002</v>
      </c>
      <c r="C3601" s="153">
        <v>96.518804111905098</v>
      </c>
      <c r="D3601" s="153">
        <v>11.881</v>
      </c>
      <c r="E3601" s="153">
        <v>53.055</v>
      </c>
      <c r="F3601" s="153">
        <v>114.846</v>
      </c>
      <c r="G3601" s="153">
        <v>102.15600000000001</v>
      </c>
      <c r="H3601" s="153">
        <v>46.174999999999997</v>
      </c>
      <c r="I3601" s="153">
        <v>9.282</v>
      </c>
      <c r="J3601" s="153">
        <v>1.0049999999999999</v>
      </c>
    </row>
    <row r="3602" spans="1:10" x14ac:dyDescent="0.25">
      <c r="A3602" s="152" t="s">
        <v>3362</v>
      </c>
      <c r="B3602" s="153">
        <v>16.222807486543399</v>
      </c>
      <c r="C3602" s="153">
        <v>92.298467025023498</v>
      </c>
      <c r="D3602" s="153">
        <v>9.3239999999999998</v>
      </c>
      <c r="E3602" s="153">
        <v>47.722000000000001</v>
      </c>
      <c r="F3602" s="153">
        <v>111.658</v>
      </c>
      <c r="G3602" s="153">
        <v>111.785</v>
      </c>
      <c r="H3602" s="153">
        <v>50.319000000000003</v>
      </c>
      <c r="I3602" s="153">
        <v>9.4169999999999998</v>
      </c>
      <c r="J3602" s="153">
        <v>0.69499999999999995</v>
      </c>
    </row>
    <row r="3603" spans="1:10" x14ac:dyDescent="0.25">
      <c r="A3603" s="152" t="s">
        <v>3363</v>
      </c>
      <c r="B3603" s="153">
        <v>302.46913777198398</v>
      </c>
      <c r="C3603" s="153">
        <v>474.45000054499201</v>
      </c>
      <c r="D3603" s="153">
        <v>61.619</v>
      </c>
      <c r="E3603" s="153">
        <v>269.96300000000002</v>
      </c>
      <c r="F3603" s="153">
        <v>319.36</v>
      </c>
      <c r="G3603" s="153">
        <v>291.90800000000002</v>
      </c>
      <c r="H3603" s="153">
        <v>231.07499999999999</v>
      </c>
      <c r="I3603" s="153">
        <v>121.123</v>
      </c>
      <c r="J3603" s="153">
        <v>34.951999999999998</v>
      </c>
    </row>
    <row r="3604" spans="1:10" x14ac:dyDescent="0.25">
      <c r="A3604" s="152" t="s">
        <v>3364</v>
      </c>
      <c r="B3604" s="153">
        <v>286.29686537555801</v>
      </c>
      <c r="C3604" s="153">
        <v>444.41839565686701</v>
      </c>
      <c r="D3604" s="153">
        <v>63.472000000000001</v>
      </c>
      <c r="E3604" s="153">
        <v>278.08300000000003</v>
      </c>
      <c r="F3604" s="153">
        <v>328.964</v>
      </c>
      <c r="G3604" s="153">
        <v>300.68799999999999</v>
      </c>
      <c r="H3604" s="153">
        <v>238.024</v>
      </c>
      <c r="I3604" s="153">
        <v>124.765</v>
      </c>
      <c r="J3604" s="153">
        <v>36.003999999999998</v>
      </c>
    </row>
    <row r="3605" spans="1:10" x14ac:dyDescent="0.25">
      <c r="A3605" s="152" t="s">
        <v>3365</v>
      </c>
      <c r="B3605" s="153">
        <v>255.595084395621</v>
      </c>
      <c r="C3605" s="153">
        <v>404.97983168504402</v>
      </c>
      <c r="D3605" s="153">
        <v>67.103999999999999</v>
      </c>
      <c r="E3605" s="153">
        <v>281.41699999999997</v>
      </c>
      <c r="F3605" s="153">
        <v>339.49099999999999</v>
      </c>
      <c r="G3605" s="153">
        <v>315.80799999999999</v>
      </c>
      <c r="H3605" s="153">
        <v>238.303</v>
      </c>
      <c r="I3605" s="153">
        <v>121.235</v>
      </c>
      <c r="J3605" s="153">
        <v>34.642000000000003</v>
      </c>
    </row>
    <row r="3606" spans="1:10" x14ac:dyDescent="0.25">
      <c r="A3606" s="152" t="s">
        <v>3366</v>
      </c>
      <c r="B3606" s="153">
        <v>209.54300916464501</v>
      </c>
      <c r="C3606" s="153">
        <v>358.46859659059902</v>
      </c>
      <c r="D3606" s="153">
        <v>60.966000000000001</v>
      </c>
      <c r="E3606" s="153">
        <v>273.97899999999998</v>
      </c>
      <c r="F3606" s="153">
        <v>342.29399999999998</v>
      </c>
      <c r="G3606" s="153">
        <v>312.62200000000001</v>
      </c>
      <c r="H3606" s="153">
        <v>243.21199999999999</v>
      </c>
      <c r="I3606" s="153">
        <v>115.399</v>
      </c>
      <c r="J3606" s="153">
        <v>35.527999999999999</v>
      </c>
    </row>
    <row r="3607" spans="1:10" x14ac:dyDescent="0.25">
      <c r="A3607" s="152" t="s">
        <v>3367</v>
      </c>
      <c r="B3607" s="153">
        <v>164.18258160304299</v>
      </c>
      <c r="C3607" s="153">
        <v>289.78940516112101</v>
      </c>
      <c r="D3607" s="153">
        <v>43.162999999999997</v>
      </c>
      <c r="E3607" s="153">
        <v>252.833</v>
      </c>
      <c r="F3607" s="153">
        <v>316.40199999999999</v>
      </c>
      <c r="G3607" s="153">
        <v>297.12</v>
      </c>
      <c r="H3607" s="153">
        <v>228.99100000000001</v>
      </c>
      <c r="I3607" s="153">
        <v>106.119</v>
      </c>
      <c r="J3607" s="153">
        <v>32.372</v>
      </c>
    </row>
    <row r="3608" spans="1:10" x14ac:dyDescent="0.25">
      <c r="A3608" s="152" t="s">
        <v>3368</v>
      </c>
      <c r="B3608" s="153">
        <v>115.55632029975</v>
      </c>
      <c r="C3608" s="153">
        <v>247.95898957199199</v>
      </c>
      <c r="D3608" s="153">
        <v>37.359000000000002</v>
      </c>
      <c r="E3608" s="153">
        <v>229.428</v>
      </c>
      <c r="F3608" s="153">
        <v>295.83999999999997</v>
      </c>
      <c r="G3608" s="153">
        <v>251.61099999999999</v>
      </c>
      <c r="H3608" s="153">
        <v>192.31800000000001</v>
      </c>
      <c r="I3608" s="153">
        <v>96.504000000000005</v>
      </c>
      <c r="J3608" s="153">
        <v>26.94</v>
      </c>
    </row>
    <row r="3609" spans="1:10" x14ac:dyDescent="0.25">
      <c r="A3609" s="152" t="s">
        <v>3369</v>
      </c>
      <c r="B3609" s="153">
        <v>76.8021032667735</v>
      </c>
      <c r="C3609" s="153">
        <v>194.49898289304099</v>
      </c>
      <c r="D3609" s="153">
        <v>30.25</v>
      </c>
      <c r="E3609" s="153">
        <v>197.697</v>
      </c>
      <c r="F3609" s="153">
        <v>259.673</v>
      </c>
      <c r="G3609" s="153">
        <v>222.87700000000001</v>
      </c>
      <c r="H3609" s="153">
        <v>158.66499999999999</v>
      </c>
      <c r="I3609" s="153">
        <v>73.861000000000004</v>
      </c>
      <c r="J3609" s="153">
        <v>20.977</v>
      </c>
    </row>
    <row r="3610" spans="1:10" x14ac:dyDescent="0.25">
      <c r="A3610" s="152" t="s">
        <v>3370</v>
      </c>
      <c r="B3610" s="153">
        <v>56.970766890148198</v>
      </c>
      <c r="C3610" s="153">
        <v>162.16363715416799</v>
      </c>
      <c r="D3610" s="153">
        <v>23.690999999999999</v>
      </c>
      <c r="E3610" s="153">
        <v>153.94499999999999</v>
      </c>
      <c r="F3610" s="153">
        <v>215.911</v>
      </c>
      <c r="G3610" s="153">
        <v>207.01</v>
      </c>
      <c r="H3610" s="153">
        <v>133.71199999999999</v>
      </c>
      <c r="I3610" s="153">
        <v>53.848999999999997</v>
      </c>
      <c r="J3610" s="153">
        <v>12.262</v>
      </c>
    </row>
    <row r="3611" spans="1:10" x14ac:dyDescent="0.25">
      <c r="A3611" s="152" t="s">
        <v>3371</v>
      </c>
      <c r="B3611" s="153">
        <v>40.540114645595999</v>
      </c>
      <c r="C3611" s="153">
        <v>120.743262797841</v>
      </c>
      <c r="D3611" s="153">
        <v>17.068999999999999</v>
      </c>
      <c r="E3611" s="153">
        <v>107.023</v>
      </c>
      <c r="F3611" s="153">
        <v>175.56800000000001</v>
      </c>
      <c r="G3611" s="153">
        <v>149.571</v>
      </c>
      <c r="H3611" s="153">
        <v>102.71299999999999</v>
      </c>
      <c r="I3611" s="153">
        <v>37.965000000000003</v>
      </c>
      <c r="J3611" s="153">
        <v>6.0910000000000002</v>
      </c>
    </row>
    <row r="3612" spans="1:10" x14ac:dyDescent="0.25">
      <c r="A3612" s="152" t="s">
        <v>3372</v>
      </c>
      <c r="B3612" s="153">
        <v>32.959733612235603</v>
      </c>
      <c r="C3612" s="153">
        <v>88.890923832136593</v>
      </c>
      <c r="D3612" s="153">
        <v>9.6690000000000005</v>
      </c>
      <c r="E3612" s="153">
        <v>81.573999999999998</v>
      </c>
      <c r="F3612" s="153">
        <v>134.434</v>
      </c>
      <c r="G3612" s="153">
        <v>132.40899999999999</v>
      </c>
      <c r="H3612" s="153">
        <v>78.287000000000006</v>
      </c>
      <c r="I3612" s="153">
        <v>28.338000000000001</v>
      </c>
      <c r="J3612" s="153">
        <v>3.9889999999999999</v>
      </c>
    </row>
    <row r="3613" spans="1:10" x14ac:dyDescent="0.25">
      <c r="A3613" s="152" t="s">
        <v>3373</v>
      </c>
      <c r="B3613" s="153">
        <v>25.558365945052898</v>
      </c>
      <c r="C3613" s="153">
        <v>80.185453559892906</v>
      </c>
      <c r="D3613" s="153">
        <v>6.0910000000000002</v>
      </c>
      <c r="E3613" s="153">
        <v>53.423999999999999</v>
      </c>
      <c r="F3613" s="153">
        <v>116.137</v>
      </c>
      <c r="G3613" s="153">
        <v>129.80099999999999</v>
      </c>
      <c r="H3613" s="153">
        <v>77.900000000000006</v>
      </c>
      <c r="I3613" s="153">
        <v>23.035</v>
      </c>
      <c r="J3613" s="153">
        <v>1.6120000000000001</v>
      </c>
    </row>
    <row r="3614" spans="1:10" x14ac:dyDescent="0.25">
      <c r="A3614" s="152" t="s">
        <v>3374</v>
      </c>
      <c r="B3614" s="153">
        <v>20.361142644693398</v>
      </c>
      <c r="C3614" s="153">
        <v>75.015125873431103</v>
      </c>
      <c r="D3614" s="153">
        <v>6.0430000000000001</v>
      </c>
      <c r="E3614" s="153">
        <v>53.002000000000002</v>
      </c>
      <c r="F3614" s="153">
        <v>115.221</v>
      </c>
      <c r="G3614" s="153">
        <v>128.77699999999999</v>
      </c>
      <c r="H3614" s="153">
        <v>77.284000000000006</v>
      </c>
      <c r="I3614" s="153">
        <v>22.853999999999999</v>
      </c>
      <c r="J3614" s="153">
        <v>1.599</v>
      </c>
    </row>
    <row r="3615" spans="1:10" x14ac:dyDescent="0.25">
      <c r="A3615" s="152" t="s">
        <v>3375</v>
      </c>
      <c r="B3615" s="153">
        <v>20.361142644693398</v>
      </c>
      <c r="C3615" s="153">
        <v>75.015125873431103</v>
      </c>
      <c r="D3615" s="153">
        <v>6.78</v>
      </c>
      <c r="E3615" s="153">
        <v>56.985999999999997</v>
      </c>
      <c r="F3615" s="153">
        <v>123.096</v>
      </c>
      <c r="G3615" s="153">
        <v>131.65700000000001</v>
      </c>
      <c r="H3615" s="153">
        <v>88.33</v>
      </c>
      <c r="I3615" s="153">
        <v>23.492999999999999</v>
      </c>
      <c r="J3615" s="153">
        <v>2.0579999999999998</v>
      </c>
    </row>
    <row r="3616" spans="1:10" x14ac:dyDescent="0.25">
      <c r="A3616" s="152" t="s">
        <v>3376</v>
      </c>
      <c r="B3616" s="153">
        <v>18.0940164329852</v>
      </c>
      <c r="C3616" s="153">
        <v>70.477100707550306</v>
      </c>
      <c r="D3616" s="153">
        <v>6.8220000000000001</v>
      </c>
      <c r="E3616" s="153">
        <v>54.784999999999997</v>
      </c>
      <c r="F3616" s="153">
        <v>117.886</v>
      </c>
      <c r="G3616" s="153">
        <v>121.27200000000001</v>
      </c>
      <c r="H3616" s="153">
        <v>89.382000000000005</v>
      </c>
      <c r="I3616" s="153">
        <v>21.495999999999999</v>
      </c>
      <c r="J3616" s="153">
        <v>2.2970000000000002</v>
      </c>
    </row>
    <row r="3617" spans="1:10" x14ac:dyDescent="0.25">
      <c r="A3617" s="152" t="s">
        <v>3377</v>
      </c>
      <c r="B3617" s="153">
        <v>15.595158069184199</v>
      </c>
      <c r="C3617" s="153">
        <v>66.632103185035305</v>
      </c>
      <c r="D3617" s="153">
        <v>6.7119999999999997</v>
      </c>
      <c r="E3617" s="153">
        <v>52.744</v>
      </c>
      <c r="F3617" s="153">
        <v>113.495</v>
      </c>
      <c r="G3617" s="153">
        <v>114.999</v>
      </c>
      <c r="H3617" s="153">
        <v>87.680999999999997</v>
      </c>
      <c r="I3617" s="153">
        <v>20.16</v>
      </c>
      <c r="J3617" s="153">
        <v>2.3090000000000002</v>
      </c>
    </row>
    <row r="3618" spans="1:10" x14ac:dyDescent="0.25">
      <c r="A3618" s="152" t="s">
        <v>3378</v>
      </c>
      <c r="B3618" s="153">
        <v>13.6355442643956</v>
      </c>
      <c r="C3618" s="153">
        <v>63.0125049786772</v>
      </c>
      <c r="D3618" s="153">
        <v>6.649</v>
      </c>
      <c r="E3618" s="153">
        <v>51.15</v>
      </c>
      <c r="F3618" s="153">
        <v>110.211</v>
      </c>
      <c r="G3618" s="153">
        <v>110.319</v>
      </c>
      <c r="H3618" s="153">
        <v>86.265000000000001</v>
      </c>
      <c r="I3618" s="153">
        <v>19.026</v>
      </c>
      <c r="J3618" s="153">
        <v>2.2999999999999998</v>
      </c>
    </row>
    <row r="3619" spans="1:10" x14ac:dyDescent="0.25">
      <c r="A3619" s="152" t="s">
        <v>3379</v>
      </c>
      <c r="B3619" s="153">
        <v>12.0340046302603</v>
      </c>
      <c r="C3619" s="153">
        <v>59.497020460104501</v>
      </c>
      <c r="D3619" s="153">
        <v>6.633</v>
      </c>
      <c r="E3619" s="153">
        <v>49.97</v>
      </c>
      <c r="F3619" s="153">
        <v>107.95099999999999</v>
      </c>
      <c r="G3619" s="153">
        <v>107.072</v>
      </c>
      <c r="H3619" s="153">
        <v>85.122</v>
      </c>
      <c r="I3619" s="153">
        <v>18.065999999999999</v>
      </c>
      <c r="J3619" s="153">
        <v>2.266</v>
      </c>
    </row>
    <row r="3620" spans="1:10" x14ac:dyDescent="0.25">
      <c r="A3620" s="152" t="s">
        <v>3380</v>
      </c>
      <c r="B3620" s="153">
        <v>11.1080065872845</v>
      </c>
      <c r="C3620" s="153">
        <v>56.5567404322749</v>
      </c>
      <c r="D3620" s="153">
        <v>6.6630000000000003</v>
      </c>
      <c r="E3620" s="153">
        <v>49.180999999999997</v>
      </c>
      <c r="F3620" s="153">
        <v>106.661</v>
      </c>
      <c r="G3620" s="153">
        <v>105.149</v>
      </c>
      <c r="H3620" s="153">
        <v>84.254999999999995</v>
      </c>
      <c r="I3620" s="153">
        <v>17.260999999999999</v>
      </c>
      <c r="J3620" s="153">
        <v>2.21</v>
      </c>
    </row>
    <row r="3621" spans="1:10" x14ac:dyDescent="0.25">
      <c r="A3621" s="152" t="s">
        <v>3381</v>
      </c>
      <c r="B3621" s="153">
        <v>10.2930475851397</v>
      </c>
      <c r="C3621" s="153">
        <v>53.625811483861703</v>
      </c>
      <c r="D3621" s="153">
        <v>6.7249999999999996</v>
      </c>
      <c r="E3621" s="153">
        <v>48.661999999999999</v>
      </c>
      <c r="F3621" s="153">
        <v>106.08799999999999</v>
      </c>
      <c r="G3621" s="153">
        <v>104.26300000000001</v>
      </c>
      <c r="H3621" s="153">
        <v>83.468999999999994</v>
      </c>
      <c r="I3621" s="153">
        <v>16.562999999999999</v>
      </c>
      <c r="J3621" s="153">
        <v>2.13</v>
      </c>
    </row>
    <row r="3622" spans="1:10" x14ac:dyDescent="0.25">
      <c r="A3622" s="152" t="s">
        <v>3382</v>
      </c>
      <c r="B3622" s="153">
        <v>9.6249179425083007</v>
      </c>
      <c r="C3622" s="153">
        <v>50.887475550643501</v>
      </c>
      <c r="D3622" s="153">
        <v>6.8040000000000003</v>
      </c>
      <c r="E3622" s="153">
        <v>48.292999999999999</v>
      </c>
      <c r="F3622" s="153">
        <v>105.974</v>
      </c>
      <c r="G3622" s="153">
        <v>104.152</v>
      </c>
      <c r="H3622" s="153">
        <v>82.611999999999995</v>
      </c>
      <c r="I3622" s="153">
        <v>15.922000000000001</v>
      </c>
      <c r="J3622" s="153">
        <v>2.0230000000000001</v>
      </c>
    </row>
    <row r="3623" spans="1:10" x14ac:dyDescent="0.25">
      <c r="A3623" s="152" t="s">
        <v>3383</v>
      </c>
      <c r="B3623" s="153">
        <v>292.79309086111101</v>
      </c>
      <c r="C3623" s="153">
        <v>331.46692039747802</v>
      </c>
      <c r="D3623" s="153">
        <v>140.33799999999999</v>
      </c>
      <c r="E3623" s="153">
        <v>447.49099999999999</v>
      </c>
      <c r="F3623" s="153">
        <v>375.99900000000002</v>
      </c>
      <c r="G3623" s="153">
        <v>234.33799999999999</v>
      </c>
      <c r="H3623" s="153">
        <v>95.322999999999993</v>
      </c>
      <c r="I3623" s="153">
        <v>30.451000000000001</v>
      </c>
      <c r="J3623" s="153">
        <v>0</v>
      </c>
    </row>
    <row r="3624" spans="1:10" x14ac:dyDescent="0.25">
      <c r="A3624" s="152" t="s">
        <v>3384</v>
      </c>
      <c r="B3624" s="153">
        <v>274.71801807307997</v>
      </c>
      <c r="C3624" s="153">
        <v>290.084329303537</v>
      </c>
      <c r="D3624" s="153">
        <v>136.35</v>
      </c>
      <c r="E3624" s="153">
        <v>434.77600000000001</v>
      </c>
      <c r="F3624" s="153">
        <v>365.315</v>
      </c>
      <c r="G3624" s="153">
        <v>227.679</v>
      </c>
      <c r="H3624" s="153">
        <v>92.614999999999995</v>
      </c>
      <c r="I3624" s="153">
        <v>29.585000000000001</v>
      </c>
      <c r="J3624" s="153">
        <v>0</v>
      </c>
    </row>
    <row r="3625" spans="1:10" x14ac:dyDescent="0.25">
      <c r="A3625" s="152" t="s">
        <v>3385</v>
      </c>
      <c r="B3625" s="153">
        <v>243.80229598550099</v>
      </c>
      <c r="C3625" s="153">
        <v>253.432434295994</v>
      </c>
      <c r="D3625" s="153">
        <v>130.185</v>
      </c>
      <c r="E3625" s="153">
        <v>415.11799999999999</v>
      </c>
      <c r="F3625" s="153">
        <v>348.79700000000003</v>
      </c>
      <c r="G3625" s="153">
        <v>217.38499999999999</v>
      </c>
      <c r="H3625" s="153">
        <v>88.427000000000007</v>
      </c>
      <c r="I3625" s="153">
        <v>28.248000000000001</v>
      </c>
      <c r="J3625" s="153">
        <v>0</v>
      </c>
    </row>
    <row r="3626" spans="1:10" x14ac:dyDescent="0.25">
      <c r="A3626" s="152" t="s">
        <v>3386</v>
      </c>
      <c r="B3626" s="153">
        <v>211.99090361297399</v>
      </c>
      <c r="C3626" s="153">
        <v>227.97631193221301</v>
      </c>
      <c r="D3626" s="153">
        <v>121.735</v>
      </c>
      <c r="E3626" s="153">
        <v>388.17200000000003</v>
      </c>
      <c r="F3626" s="153">
        <v>326.15699999999998</v>
      </c>
      <c r="G3626" s="153">
        <v>203.274</v>
      </c>
      <c r="H3626" s="153">
        <v>82.688000000000002</v>
      </c>
      <c r="I3626" s="153">
        <v>26.414000000000001</v>
      </c>
      <c r="J3626" s="153">
        <v>0</v>
      </c>
    </row>
    <row r="3627" spans="1:10" x14ac:dyDescent="0.25">
      <c r="A3627" s="152" t="s">
        <v>3387</v>
      </c>
      <c r="B3627" s="153">
        <v>183.506961061444</v>
      </c>
      <c r="C3627" s="153">
        <v>202.20017924046101</v>
      </c>
      <c r="D3627" s="153">
        <v>113.202</v>
      </c>
      <c r="E3627" s="153">
        <v>360.96300000000002</v>
      </c>
      <c r="F3627" s="153">
        <v>303.29500000000002</v>
      </c>
      <c r="G3627" s="153">
        <v>189.02600000000001</v>
      </c>
      <c r="H3627" s="153">
        <v>76.891000000000005</v>
      </c>
      <c r="I3627" s="153">
        <v>24.562999999999999</v>
      </c>
      <c r="J3627" s="153">
        <v>0</v>
      </c>
    </row>
    <row r="3628" spans="1:10" x14ac:dyDescent="0.25">
      <c r="A3628" s="152" t="s">
        <v>3388</v>
      </c>
      <c r="B3628" s="153">
        <v>148.218377262074</v>
      </c>
      <c r="C3628" s="153">
        <v>178.93215753375401</v>
      </c>
      <c r="D3628" s="153">
        <v>98.543999999999997</v>
      </c>
      <c r="E3628" s="153">
        <v>314.22500000000002</v>
      </c>
      <c r="F3628" s="153">
        <v>264.02300000000002</v>
      </c>
      <c r="G3628" s="153">
        <v>164.55</v>
      </c>
      <c r="H3628" s="153">
        <v>66.936000000000007</v>
      </c>
      <c r="I3628" s="153">
        <v>21.382000000000001</v>
      </c>
      <c r="J3628" s="153">
        <v>0</v>
      </c>
    </row>
    <row r="3629" spans="1:10" x14ac:dyDescent="0.25">
      <c r="A3629" s="152" t="s">
        <v>3389</v>
      </c>
      <c r="B3629" s="153">
        <v>117.852786674203</v>
      </c>
      <c r="C3629" s="153">
        <v>158.333457272038</v>
      </c>
      <c r="D3629" s="153">
        <v>86.281999999999996</v>
      </c>
      <c r="E3629" s="153">
        <v>275.125</v>
      </c>
      <c r="F3629" s="153">
        <v>231.17</v>
      </c>
      <c r="G3629" s="153">
        <v>144.07499999999999</v>
      </c>
      <c r="H3629" s="153">
        <v>58.606000000000002</v>
      </c>
      <c r="I3629" s="153">
        <v>18.722000000000001</v>
      </c>
      <c r="J3629" s="153">
        <v>0</v>
      </c>
    </row>
    <row r="3630" spans="1:10" x14ac:dyDescent="0.25">
      <c r="A3630" s="152" t="s">
        <v>3390</v>
      </c>
      <c r="B3630" s="153">
        <v>93.303389740237293</v>
      </c>
      <c r="C3630" s="153">
        <v>139.48310162865499</v>
      </c>
      <c r="D3630" s="153">
        <v>71.100999999999999</v>
      </c>
      <c r="E3630" s="153">
        <v>226.71600000000001</v>
      </c>
      <c r="F3630" s="153">
        <v>190.49600000000001</v>
      </c>
      <c r="G3630" s="153">
        <v>118.72499999999999</v>
      </c>
      <c r="H3630" s="153">
        <v>48.295000000000002</v>
      </c>
      <c r="I3630" s="153">
        <v>15.427</v>
      </c>
      <c r="J3630" s="153">
        <v>0</v>
      </c>
    </row>
    <row r="3631" spans="1:10" x14ac:dyDescent="0.25">
      <c r="A3631" s="152" t="s">
        <v>3391</v>
      </c>
      <c r="B3631" s="153">
        <v>72.690789394653507</v>
      </c>
      <c r="C3631" s="153">
        <v>122.782279975989</v>
      </c>
      <c r="D3631" s="153">
        <v>60.832999999999998</v>
      </c>
      <c r="E3631" s="153">
        <v>193.97900000000001</v>
      </c>
      <c r="F3631" s="153">
        <v>162.98699999999999</v>
      </c>
      <c r="G3631" s="153">
        <v>101.58</v>
      </c>
      <c r="H3631" s="153">
        <v>41.320999999999998</v>
      </c>
      <c r="I3631" s="153">
        <v>13.2</v>
      </c>
      <c r="J3631" s="153">
        <v>0</v>
      </c>
    </row>
    <row r="3632" spans="1:10" x14ac:dyDescent="0.25">
      <c r="A3632" s="152" t="s">
        <v>3392</v>
      </c>
      <c r="B3632" s="153">
        <v>49.805985452263897</v>
      </c>
      <c r="C3632" s="153">
        <v>108.164278537595</v>
      </c>
      <c r="D3632" s="153">
        <v>52.951999999999998</v>
      </c>
      <c r="E3632" s="153">
        <v>170.23400000000001</v>
      </c>
      <c r="F3632" s="153">
        <v>153.929</v>
      </c>
      <c r="G3632" s="153">
        <v>92.116</v>
      </c>
      <c r="H3632" s="153">
        <v>40.893000000000001</v>
      </c>
      <c r="I3632" s="153">
        <v>13.106999999999999</v>
      </c>
      <c r="J3632" s="153">
        <v>1.0489999999999999</v>
      </c>
    </row>
    <row r="3633" spans="1:10" x14ac:dyDescent="0.25">
      <c r="A3633" s="152" t="s">
        <v>3393</v>
      </c>
      <c r="B3633" s="153">
        <v>34.059648270784301</v>
      </c>
      <c r="C3633" s="153">
        <v>94.933182622001297</v>
      </c>
      <c r="D3633" s="153">
        <v>45.12</v>
      </c>
      <c r="E3633" s="153">
        <v>146.31100000000001</v>
      </c>
      <c r="F3633" s="153">
        <v>142.59800000000001</v>
      </c>
      <c r="G3633" s="153">
        <v>81.921000000000006</v>
      </c>
      <c r="H3633" s="153">
        <v>39.479999999999997</v>
      </c>
      <c r="I3633" s="153">
        <v>12.69</v>
      </c>
      <c r="J3633" s="153">
        <v>1.88</v>
      </c>
    </row>
    <row r="3634" spans="1:10" x14ac:dyDescent="0.25">
      <c r="A3634" s="152" t="s">
        <v>3394</v>
      </c>
      <c r="B3634" s="153">
        <v>23.016142651680202</v>
      </c>
      <c r="C3634" s="153">
        <v>82.840041474241403</v>
      </c>
      <c r="D3634" s="153">
        <v>39.676000000000002</v>
      </c>
      <c r="E3634" s="153">
        <v>129.928</v>
      </c>
      <c r="F3634" s="153">
        <v>136.46799999999999</v>
      </c>
      <c r="G3634" s="153">
        <v>75.427999999999997</v>
      </c>
      <c r="H3634" s="153">
        <v>39.24</v>
      </c>
      <c r="I3634" s="153">
        <v>12.644</v>
      </c>
      <c r="J3634" s="153">
        <v>2.6160000000000001</v>
      </c>
    </row>
    <row r="3635" spans="1:10" x14ac:dyDescent="0.25">
      <c r="A3635" s="152" t="s">
        <v>3395</v>
      </c>
      <c r="B3635" s="153">
        <v>18.588043541270601</v>
      </c>
      <c r="C3635" s="153">
        <v>75.729256117333094</v>
      </c>
      <c r="D3635" s="153">
        <v>31.626000000000001</v>
      </c>
      <c r="E3635" s="153">
        <v>114.24</v>
      </c>
      <c r="F3635" s="153">
        <v>136.66800000000001</v>
      </c>
      <c r="G3635" s="153">
        <v>85.385999999999996</v>
      </c>
      <c r="H3635" s="153">
        <v>39.69</v>
      </c>
      <c r="I3635" s="153">
        <v>10.5</v>
      </c>
      <c r="J3635" s="153">
        <v>1.89</v>
      </c>
    </row>
    <row r="3636" spans="1:10" x14ac:dyDescent="0.25">
      <c r="A3636" s="152" t="s">
        <v>3396</v>
      </c>
      <c r="B3636" s="153">
        <v>14.7744861087346</v>
      </c>
      <c r="C3636" s="153">
        <v>68.823008126026394</v>
      </c>
      <c r="D3636" s="153">
        <v>23.600999999999999</v>
      </c>
      <c r="E3636" s="153">
        <v>94.289000000000001</v>
      </c>
      <c r="F3636" s="153">
        <v>137.107</v>
      </c>
      <c r="G3636" s="153">
        <v>92.864999999999995</v>
      </c>
      <c r="H3636" s="153">
        <v>41.933</v>
      </c>
      <c r="I3636" s="153">
        <v>9.3000000000000007</v>
      </c>
      <c r="J3636" s="153">
        <v>1.9450000000000001</v>
      </c>
    </row>
    <row r="3637" spans="1:10" x14ac:dyDescent="0.25">
      <c r="A3637" s="152" t="s">
        <v>3397</v>
      </c>
      <c r="B3637" s="153">
        <v>12.070090563976599</v>
      </c>
      <c r="C3637" s="153">
        <v>62.956341283242899</v>
      </c>
      <c r="D3637" s="153">
        <v>20.131</v>
      </c>
      <c r="E3637" s="153">
        <v>84.206999999999994</v>
      </c>
      <c r="F3637" s="153">
        <v>133.709</v>
      </c>
      <c r="G3637" s="153">
        <v>94.174000000000007</v>
      </c>
      <c r="H3637" s="153">
        <v>42.070999999999998</v>
      </c>
      <c r="I3637" s="153">
        <v>8.6620000000000008</v>
      </c>
      <c r="J3637" s="153">
        <v>1.8859999999999999</v>
      </c>
    </row>
    <row r="3638" spans="1:10" x14ac:dyDescent="0.25">
      <c r="A3638" s="152" t="s">
        <v>3398</v>
      </c>
      <c r="B3638" s="153">
        <v>9.8858222449930206</v>
      </c>
      <c r="C3638" s="153">
        <v>57.9525523326339</v>
      </c>
      <c r="D3638" s="153">
        <v>17.399999999999999</v>
      </c>
      <c r="E3638" s="153">
        <v>75.998000000000005</v>
      </c>
      <c r="F3638" s="153">
        <v>130.90700000000001</v>
      </c>
      <c r="G3638" s="153">
        <v>95.787000000000006</v>
      </c>
      <c r="H3638" s="153">
        <v>42.436999999999998</v>
      </c>
      <c r="I3638" s="153">
        <v>8.1809999999999992</v>
      </c>
      <c r="J3638" s="153">
        <v>1.81</v>
      </c>
    </row>
    <row r="3639" spans="1:10" x14ac:dyDescent="0.25">
      <c r="A3639" s="152" t="s">
        <v>3399</v>
      </c>
      <c r="B3639" s="153">
        <v>8.4879079374190507</v>
      </c>
      <c r="C3639" s="153">
        <v>53.386472470193098</v>
      </c>
      <c r="D3639" s="153">
        <v>15.23</v>
      </c>
      <c r="E3639" s="153">
        <v>69.290000000000006</v>
      </c>
      <c r="F3639" s="153">
        <v>128.59200000000001</v>
      </c>
      <c r="G3639" s="153">
        <v>97.707999999999998</v>
      </c>
      <c r="H3639" s="153">
        <v>43.018999999999998</v>
      </c>
      <c r="I3639" s="153">
        <v>7.835</v>
      </c>
      <c r="J3639" s="153">
        <v>1.726</v>
      </c>
    </row>
    <row r="3640" spans="1:10" x14ac:dyDescent="0.25">
      <c r="A3640" s="152" t="s">
        <v>3400</v>
      </c>
      <c r="B3640" s="153">
        <v>7.3973740984324401</v>
      </c>
      <c r="C3640" s="153">
        <v>49.404068044699898</v>
      </c>
      <c r="D3640" s="153">
        <v>13.502000000000001</v>
      </c>
      <c r="E3640" s="153">
        <v>63.817</v>
      </c>
      <c r="F3640" s="153">
        <v>126.71</v>
      </c>
      <c r="G3640" s="153">
        <v>99.924000000000007</v>
      </c>
      <c r="H3640" s="153">
        <v>43.811</v>
      </c>
      <c r="I3640" s="153">
        <v>7.6079999999999997</v>
      </c>
      <c r="J3640" s="153">
        <v>1.6279999999999999</v>
      </c>
    </row>
    <row r="3641" spans="1:10" x14ac:dyDescent="0.25">
      <c r="A3641" s="152" t="s">
        <v>3401</v>
      </c>
      <c r="B3641" s="153">
        <v>6.5310796913089497</v>
      </c>
      <c r="C3641" s="153">
        <v>45.6108906559584</v>
      </c>
      <c r="D3641" s="153">
        <v>12.108000000000001</v>
      </c>
      <c r="E3641" s="153">
        <v>59.323999999999998</v>
      </c>
      <c r="F3641" s="153">
        <v>125.128</v>
      </c>
      <c r="G3641" s="153">
        <v>102.367</v>
      </c>
      <c r="H3641" s="153">
        <v>44.776000000000003</v>
      </c>
      <c r="I3641" s="153">
        <v>7.4770000000000003</v>
      </c>
      <c r="J3641" s="153">
        <v>1.52</v>
      </c>
    </row>
    <row r="3642" spans="1:10" x14ac:dyDescent="0.25">
      <c r="A3642" s="152" t="s">
        <v>3402</v>
      </c>
      <c r="B3642" s="153">
        <v>5.8699834021057598</v>
      </c>
      <c r="C3642" s="153">
        <v>42.358476938753299</v>
      </c>
      <c r="D3642" s="153">
        <v>10.986000000000001</v>
      </c>
      <c r="E3642" s="153">
        <v>55.689</v>
      </c>
      <c r="F3642" s="153">
        <v>123.873</v>
      </c>
      <c r="G3642" s="153">
        <v>105.108</v>
      </c>
      <c r="H3642" s="153">
        <v>45.935000000000002</v>
      </c>
      <c r="I3642" s="153">
        <v>7.444</v>
      </c>
      <c r="J3642" s="153">
        <v>1.405</v>
      </c>
    </row>
    <row r="3643" spans="1:10" x14ac:dyDescent="0.25">
      <c r="A3643" s="152" t="s">
        <v>3403</v>
      </c>
      <c r="B3643" s="153">
        <v>193.26861462279001</v>
      </c>
      <c r="C3643" s="153">
        <v>274.96712922133298</v>
      </c>
      <c r="D3643" s="153">
        <v>51.497999999999998</v>
      </c>
      <c r="E3643" s="153">
        <v>263.95</v>
      </c>
      <c r="F3643" s="153">
        <v>299.94499999999999</v>
      </c>
      <c r="G3643" s="153">
        <v>239.958</v>
      </c>
      <c r="H3643" s="153">
        <v>179.46799999999999</v>
      </c>
      <c r="I3643" s="153">
        <v>115.765</v>
      </c>
      <c r="J3643" s="153">
        <v>48.415999999999997</v>
      </c>
    </row>
    <row r="3644" spans="1:10" x14ac:dyDescent="0.25">
      <c r="A3644" s="152" t="s">
        <v>3404</v>
      </c>
      <c r="B3644" s="153">
        <v>177.37509629612299</v>
      </c>
      <c r="C3644" s="153">
        <v>252.344976665746</v>
      </c>
      <c r="D3644" s="153">
        <v>44.787999999999997</v>
      </c>
      <c r="E3644" s="153">
        <v>261.42399999999998</v>
      </c>
      <c r="F3644" s="153">
        <v>293.62799999999999</v>
      </c>
      <c r="G3644" s="153">
        <v>247.19200000000001</v>
      </c>
      <c r="H3644" s="153">
        <v>195.56</v>
      </c>
      <c r="I3644" s="153">
        <v>116.547</v>
      </c>
      <c r="J3644" s="153">
        <v>43.860999999999997</v>
      </c>
    </row>
    <row r="3645" spans="1:10" x14ac:dyDescent="0.25">
      <c r="A3645" s="152" t="s">
        <v>3405</v>
      </c>
      <c r="B3645" s="153">
        <v>162.120580769215</v>
      </c>
      <c r="C3645" s="153">
        <v>230.50865148255801</v>
      </c>
      <c r="D3645" s="153">
        <v>41.604999999999997</v>
      </c>
      <c r="E3645" s="153">
        <v>298.827</v>
      </c>
      <c r="F3645" s="153">
        <v>320.97399999999999</v>
      </c>
      <c r="G3645" s="153">
        <v>287.767</v>
      </c>
      <c r="H3645" s="153">
        <v>229.14699999999999</v>
      </c>
      <c r="I3645" s="153">
        <v>128.517</v>
      </c>
      <c r="J3645" s="153">
        <v>43.563000000000002</v>
      </c>
    </row>
    <row r="3646" spans="1:10" x14ac:dyDescent="0.25">
      <c r="A3646" s="152" t="s">
        <v>3406</v>
      </c>
      <c r="B3646" s="153">
        <v>147.402633554266</v>
      </c>
      <c r="C3646" s="153">
        <v>209.20275181455901</v>
      </c>
      <c r="D3646" s="153">
        <v>33.655999999999999</v>
      </c>
      <c r="E3646" s="153">
        <v>285.38099999999997</v>
      </c>
      <c r="F3646" s="153">
        <v>299.94499999999999</v>
      </c>
      <c r="G3646" s="153">
        <v>272.18799999999999</v>
      </c>
      <c r="H3646" s="153">
        <v>224.71700000000001</v>
      </c>
      <c r="I3646" s="153">
        <v>117.307</v>
      </c>
      <c r="J3646" s="153">
        <v>35.405999999999999</v>
      </c>
    </row>
    <row r="3647" spans="1:10" x14ac:dyDescent="0.25">
      <c r="A3647" s="152" t="s">
        <v>3407</v>
      </c>
      <c r="B3647" s="153">
        <v>134.68400505188299</v>
      </c>
      <c r="C3647" s="153">
        <v>195.31261797542899</v>
      </c>
      <c r="D3647" s="153">
        <v>29.5</v>
      </c>
      <c r="E3647" s="153">
        <v>286.63099999999997</v>
      </c>
      <c r="F3647" s="153">
        <v>305.63799999999998</v>
      </c>
      <c r="G3647" s="153">
        <v>262.23</v>
      </c>
      <c r="H3647" s="153">
        <v>216.631</v>
      </c>
      <c r="I3647" s="153">
        <v>108.248</v>
      </c>
      <c r="J3647" s="153">
        <v>28.521999999999998</v>
      </c>
    </row>
    <row r="3648" spans="1:10" x14ac:dyDescent="0.25">
      <c r="A3648" s="152" t="s">
        <v>3408</v>
      </c>
      <c r="B3648" s="153">
        <v>123.54451009876399</v>
      </c>
      <c r="C3648" s="153">
        <v>188.87673306863101</v>
      </c>
      <c r="D3648" s="153">
        <v>23.649000000000001</v>
      </c>
      <c r="E3648" s="153">
        <v>258.64</v>
      </c>
      <c r="F3648" s="153">
        <v>288.35899999999998</v>
      </c>
      <c r="G3648" s="153">
        <v>222.26599999999999</v>
      </c>
      <c r="H3648" s="153">
        <v>170.38900000000001</v>
      </c>
      <c r="I3648" s="153">
        <v>82.863</v>
      </c>
      <c r="J3648" s="153">
        <v>18.634</v>
      </c>
    </row>
    <row r="3649" spans="1:10" x14ac:dyDescent="0.25">
      <c r="A3649" s="152" t="s">
        <v>3409</v>
      </c>
      <c r="B3649" s="153">
        <v>111.30266093442199</v>
      </c>
      <c r="C3649" s="153">
        <v>175.48383267880499</v>
      </c>
      <c r="D3649" s="153">
        <v>21.143000000000001</v>
      </c>
      <c r="E3649" s="153">
        <v>242.93899999999999</v>
      </c>
      <c r="F3649" s="153">
        <v>288.45400000000001</v>
      </c>
      <c r="G3649" s="153">
        <v>199.13</v>
      </c>
      <c r="H3649" s="153">
        <v>135.58600000000001</v>
      </c>
      <c r="I3649" s="153">
        <v>59.798000000000002</v>
      </c>
      <c r="J3649" s="153">
        <v>10.95</v>
      </c>
    </row>
    <row r="3650" spans="1:10" x14ac:dyDescent="0.25">
      <c r="A3650" s="152" t="s">
        <v>3410</v>
      </c>
      <c r="B3650" s="153">
        <v>100.12154395106499</v>
      </c>
      <c r="C3650" s="153">
        <v>169.69374873934501</v>
      </c>
      <c r="D3650" s="153">
        <v>22.266999999999999</v>
      </c>
      <c r="E3650" s="153">
        <v>235.643</v>
      </c>
      <c r="F3650" s="153">
        <v>291.84300000000002</v>
      </c>
      <c r="G3650" s="153">
        <v>198.423</v>
      </c>
      <c r="H3650" s="153">
        <v>113.71299999999999</v>
      </c>
      <c r="I3650" s="153">
        <v>41.932000000000002</v>
      </c>
      <c r="J3650" s="153">
        <v>6.1790000000000003</v>
      </c>
    </row>
    <row r="3651" spans="1:10" x14ac:dyDescent="0.25">
      <c r="A3651" s="152" t="s">
        <v>3411</v>
      </c>
      <c r="B3651" s="153">
        <v>95.663689676167905</v>
      </c>
      <c r="C3651" s="153">
        <v>161.83624888573101</v>
      </c>
      <c r="D3651" s="153">
        <v>26.420999999999999</v>
      </c>
      <c r="E3651" s="153">
        <v>227.767</v>
      </c>
      <c r="F3651" s="153">
        <v>267.745</v>
      </c>
      <c r="G3651" s="153">
        <v>172.60499999999999</v>
      </c>
      <c r="H3651" s="153">
        <v>82.421999999999997</v>
      </c>
      <c r="I3651" s="153">
        <v>25.59</v>
      </c>
      <c r="J3651" s="153">
        <v>3.45</v>
      </c>
    </row>
    <row r="3652" spans="1:10" x14ac:dyDescent="0.25">
      <c r="A3652" s="152" t="s">
        <v>3412</v>
      </c>
      <c r="B3652" s="153">
        <v>77.834238639879104</v>
      </c>
      <c r="C3652" s="153">
        <v>172.40211394585799</v>
      </c>
      <c r="D3652" s="153">
        <v>25.434000000000001</v>
      </c>
      <c r="E3652" s="153">
        <v>189.12</v>
      </c>
      <c r="F3652" s="153">
        <v>206.64599999999999</v>
      </c>
      <c r="G3652" s="153">
        <v>119.8</v>
      </c>
      <c r="H3652" s="153">
        <v>50.347000000000001</v>
      </c>
      <c r="I3652" s="153">
        <v>12.956</v>
      </c>
      <c r="J3652" s="153">
        <v>1.6970000000000001</v>
      </c>
    </row>
    <row r="3653" spans="1:10" x14ac:dyDescent="0.25">
      <c r="A3653" s="152" t="s">
        <v>3413</v>
      </c>
      <c r="B3653" s="153">
        <v>65.880362859301201</v>
      </c>
      <c r="C3653" s="153">
        <v>171.46155310507399</v>
      </c>
      <c r="D3653" s="153">
        <v>24.42</v>
      </c>
      <c r="E3653" s="153">
        <v>174.583</v>
      </c>
      <c r="F3653" s="153">
        <v>191.184</v>
      </c>
      <c r="G3653" s="153">
        <v>107.23399999999999</v>
      </c>
      <c r="H3653" s="153">
        <v>43.253</v>
      </c>
      <c r="I3653" s="153">
        <v>9.0259999999999998</v>
      </c>
      <c r="J3653" s="153">
        <v>1.3</v>
      </c>
    </row>
    <row r="3654" spans="1:10" x14ac:dyDescent="0.25">
      <c r="A3654" s="152" t="s">
        <v>3414</v>
      </c>
      <c r="B3654" s="153">
        <v>64.344926173076601</v>
      </c>
      <c r="C3654" s="153">
        <v>162.478436008149</v>
      </c>
      <c r="D3654" s="153">
        <v>20.885999999999999</v>
      </c>
      <c r="E3654" s="153">
        <v>150.91399999999999</v>
      </c>
      <c r="F3654" s="153">
        <v>175.81700000000001</v>
      </c>
      <c r="G3654" s="153">
        <v>101.264</v>
      </c>
      <c r="H3654" s="153">
        <v>42.262999999999998</v>
      </c>
      <c r="I3654" s="153">
        <v>7.327</v>
      </c>
      <c r="J3654" s="153">
        <v>1.329</v>
      </c>
    </row>
    <row r="3655" spans="1:10" x14ac:dyDescent="0.25">
      <c r="A3655" s="152" t="s">
        <v>3415</v>
      </c>
      <c r="B3655" s="153">
        <v>59.521650166030703</v>
      </c>
      <c r="C3655" s="153">
        <v>155.36511989065701</v>
      </c>
      <c r="D3655" s="153">
        <v>18</v>
      </c>
      <c r="E3655" s="153">
        <v>128.905</v>
      </c>
      <c r="F3655" s="153">
        <v>166.077</v>
      </c>
      <c r="G3655" s="153">
        <v>105.703</v>
      </c>
      <c r="H3655" s="153">
        <v>42.374000000000002</v>
      </c>
      <c r="I3655" s="153">
        <v>6.7039999999999997</v>
      </c>
      <c r="J3655" s="153">
        <v>0.93700000000000006</v>
      </c>
    </row>
    <row r="3656" spans="1:10" x14ac:dyDescent="0.25">
      <c r="A3656" s="152" t="s">
        <v>3416</v>
      </c>
      <c r="B3656" s="153">
        <v>55.356019708617097</v>
      </c>
      <c r="C3656" s="153">
        <v>148.92767632670399</v>
      </c>
      <c r="D3656" s="153">
        <v>14.747</v>
      </c>
      <c r="E3656" s="153">
        <v>104.9</v>
      </c>
      <c r="F3656" s="153">
        <v>158.499</v>
      </c>
      <c r="G3656" s="153">
        <v>113.244</v>
      </c>
      <c r="H3656" s="153">
        <v>45.371000000000002</v>
      </c>
      <c r="I3656" s="153">
        <v>5.6150000000000002</v>
      </c>
      <c r="J3656" s="153">
        <v>0.74399999999999999</v>
      </c>
    </row>
    <row r="3657" spans="1:10" x14ac:dyDescent="0.25">
      <c r="A3657" s="152" t="s">
        <v>3417</v>
      </c>
      <c r="B3657" s="153">
        <v>51.4273803659271</v>
      </c>
      <c r="C3657" s="153">
        <v>142.408375309565</v>
      </c>
      <c r="D3657" s="153">
        <v>13.128</v>
      </c>
      <c r="E3657" s="153">
        <v>92.784000000000006</v>
      </c>
      <c r="F3657" s="153">
        <v>150.959</v>
      </c>
      <c r="G3657" s="153">
        <v>113.60599999999999</v>
      </c>
      <c r="H3657" s="153">
        <v>45.616</v>
      </c>
      <c r="I3657" s="153">
        <v>5.1130000000000004</v>
      </c>
      <c r="J3657" s="153">
        <v>0.65400000000000003</v>
      </c>
    </row>
    <row r="3658" spans="1:10" x14ac:dyDescent="0.25">
      <c r="A3658" s="152" t="s">
        <v>3418</v>
      </c>
      <c r="B3658" s="153">
        <v>47.747464431357898</v>
      </c>
      <c r="C3658" s="153">
        <v>136.13144197546899</v>
      </c>
      <c r="D3658" s="153">
        <v>11.788</v>
      </c>
      <c r="E3658" s="153">
        <v>82.677999999999997</v>
      </c>
      <c r="F3658" s="153">
        <v>144.22800000000001</v>
      </c>
      <c r="G3658" s="153">
        <v>113.905</v>
      </c>
      <c r="H3658" s="153">
        <v>45.899000000000001</v>
      </c>
      <c r="I3658" s="153">
        <v>4.7359999999999998</v>
      </c>
      <c r="J3658" s="153">
        <v>0.58599999999999997</v>
      </c>
    </row>
    <row r="3659" spans="1:10" x14ac:dyDescent="0.25">
      <c r="A3659" s="152" t="s">
        <v>3419</v>
      </c>
      <c r="B3659" s="153">
        <v>44.342686809920401</v>
      </c>
      <c r="C3659" s="153">
        <v>129.52522384564099</v>
      </c>
      <c r="D3659" s="153">
        <v>10.702999999999999</v>
      </c>
      <c r="E3659" s="153">
        <v>74.430000000000007</v>
      </c>
      <c r="F3659" s="153">
        <v>138.58799999999999</v>
      </c>
      <c r="G3659" s="153">
        <v>114.43899999999999</v>
      </c>
      <c r="H3659" s="153">
        <v>46.335000000000001</v>
      </c>
      <c r="I3659" s="153">
        <v>4.4749999999999996</v>
      </c>
      <c r="J3659" s="153">
        <v>0.53</v>
      </c>
    </row>
    <row r="3660" spans="1:10" x14ac:dyDescent="0.25">
      <c r="A3660" s="152" t="s">
        <v>3420</v>
      </c>
      <c r="B3660" s="153">
        <v>41.090072310935298</v>
      </c>
      <c r="C3660" s="153">
        <v>123.646438609215</v>
      </c>
      <c r="D3660" s="153">
        <v>9.8070000000000004</v>
      </c>
      <c r="E3660" s="153">
        <v>67.534999999999997</v>
      </c>
      <c r="F3660" s="153">
        <v>133.59800000000001</v>
      </c>
      <c r="G3660" s="153">
        <v>114.946</v>
      </c>
      <c r="H3660" s="153">
        <v>46.811</v>
      </c>
      <c r="I3660" s="153">
        <v>4.3</v>
      </c>
      <c r="J3660" s="153">
        <v>0.48299999999999998</v>
      </c>
    </row>
    <row r="3661" spans="1:10" x14ac:dyDescent="0.25">
      <c r="A3661" s="152" t="s">
        <v>3421</v>
      </c>
      <c r="B3661" s="153">
        <v>37.986143730940597</v>
      </c>
      <c r="C3661" s="153">
        <v>117.456724017629</v>
      </c>
      <c r="D3661" s="153">
        <v>9.1059999999999999</v>
      </c>
      <c r="E3661" s="153">
        <v>62.033000000000001</v>
      </c>
      <c r="F3661" s="153">
        <v>129.726</v>
      </c>
      <c r="G3661" s="153">
        <v>115.91500000000001</v>
      </c>
      <c r="H3661" s="153">
        <v>47.531999999999996</v>
      </c>
      <c r="I3661" s="153">
        <v>4.218</v>
      </c>
      <c r="J3661" s="153">
        <v>0.45</v>
      </c>
    </row>
    <row r="3662" spans="1:10" x14ac:dyDescent="0.25">
      <c r="A3662" s="152" t="s">
        <v>3422</v>
      </c>
      <c r="B3662" s="153">
        <v>34.825452825682298</v>
      </c>
      <c r="C3662" s="153">
        <v>111.55584058173299</v>
      </c>
      <c r="D3662" s="153">
        <v>8.5280000000000005</v>
      </c>
      <c r="E3662" s="153">
        <v>57.442999999999998</v>
      </c>
      <c r="F3662" s="153">
        <v>126.34</v>
      </c>
      <c r="G3662" s="153">
        <v>116.878</v>
      </c>
      <c r="H3662" s="153">
        <v>48.295999999999999</v>
      </c>
      <c r="I3662" s="153">
        <v>4.2080000000000002</v>
      </c>
      <c r="J3662" s="153">
        <v>0.42699999999999999</v>
      </c>
    </row>
    <row r="3663" spans="1:10" x14ac:dyDescent="0.25">
      <c r="A3663" s="152" t="s">
        <v>3423</v>
      </c>
      <c r="B3663" s="153">
        <v>270.76334247576</v>
      </c>
      <c r="C3663" s="153">
        <v>423.05204244770499</v>
      </c>
      <c r="D3663" s="153">
        <v>176.64</v>
      </c>
      <c r="E3663" s="153">
        <v>307.18799999999999</v>
      </c>
      <c r="F3663" s="153">
        <v>301.25400000000002</v>
      </c>
      <c r="G3663" s="153">
        <v>258.19799999999998</v>
      </c>
      <c r="H3663" s="153">
        <v>211.96799999999999</v>
      </c>
      <c r="I3663" s="153">
        <v>90.39</v>
      </c>
      <c r="J3663" s="153">
        <v>34.362000000000002</v>
      </c>
    </row>
    <row r="3664" spans="1:10" x14ac:dyDescent="0.25">
      <c r="A3664" s="152" t="s">
        <v>3424</v>
      </c>
      <c r="B3664" s="153">
        <v>245.56838261382501</v>
      </c>
      <c r="C3664" s="153">
        <v>394.96243796793402</v>
      </c>
      <c r="D3664" s="153">
        <v>177.92</v>
      </c>
      <c r="E3664" s="153">
        <v>309.41399999999999</v>
      </c>
      <c r="F3664" s="153">
        <v>303.43700000000001</v>
      </c>
      <c r="G3664" s="153">
        <v>260.06900000000002</v>
      </c>
      <c r="H3664" s="153">
        <v>213.50399999999999</v>
      </c>
      <c r="I3664" s="153">
        <v>91.045000000000002</v>
      </c>
      <c r="J3664" s="153">
        <v>34.610999999999997</v>
      </c>
    </row>
    <row r="3665" spans="1:10" x14ac:dyDescent="0.25">
      <c r="A3665" s="152" t="s">
        <v>3425</v>
      </c>
      <c r="B3665" s="153">
        <v>220.02346298531401</v>
      </c>
      <c r="C3665" s="153">
        <v>365.56567039585002</v>
      </c>
      <c r="D3665" s="153">
        <v>180.48</v>
      </c>
      <c r="E3665" s="153">
        <v>313.86599999999999</v>
      </c>
      <c r="F3665" s="153">
        <v>307.803</v>
      </c>
      <c r="G3665" s="153">
        <v>263.81099999999998</v>
      </c>
      <c r="H3665" s="153">
        <v>216.57599999999999</v>
      </c>
      <c r="I3665" s="153">
        <v>92.355000000000004</v>
      </c>
      <c r="J3665" s="153">
        <v>35.109000000000002</v>
      </c>
    </row>
    <row r="3666" spans="1:10" x14ac:dyDescent="0.25">
      <c r="A3666" s="152" t="s">
        <v>3426</v>
      </c>
      <c r="B3666" s="153">
        <v>195.161441599878</v>
      </c>
      <c r="C3666" s="153">
        <v>340.11331510421502</v>
      </c>
      <c r="D3666" s="153">
        <v>182.27199999999999</v>
      </c>
      <c r="E3666" s="153">
        <v>316.98200000000003</v>
      </c>
      <c r="F3666" s="153">
        <v>310.86</v>
      </c>
      <c r="G3666" s="153">
        <v>266.43</v>
      </c>
      <c r="H3666" s="153">
        <v>218.726</v>
      </c>
      <c r="I3666" s="153">
        <v>93.272000000000006</v>
      </c>
      <c r="J3666" s="153">
        <v>35.457999999999998</v>
      </c>
    </row>
    <row r="3667" spans="1:10" x14ac:dyDescent="0.25">
      <c r="A3667" s="152" t="s">
        <v>3427</v>
      </c>
      <c r="B3667" s="153">
        <v>186.511080555045</v>
      </c>
      <c r="C3667" s="153">
        <v>330.34024727591702</v>
      </c>
      <c r="D3667" s="153">
        <v>181.76</v>
      </c>
      <c r="E3667" s="153">
        <v>316.09199999999998</v>
      </c>
      <c r="F3667" s="153">
        <v>309.98599999999999</v>
      </c>
      <c r="G3667" s="153">
        <v>265.68200000000002</v>
      </c>
      <c r="H3667" s="153">
        <v>218.11199999999999</v>
      </c>
      <c r="I3667" s="153">
        <v>93.01</v>
      </c>
      <c r="J3667" s="153">
        <v>35.357999999999997</v>
      </c>
    </row>
    <row r="3668" spans="1:10" x14ac:dyDescent="0.25">
      <c r="A3668" s="152" t="s">
        <v>3428</v>
      </c>
      <c r="B3668" s="153">
        <v>184.932774058826</v>
      </c>
      <c r="C3668" s="153">
        <v>328.91329244037598</v>
      </c>
      <c r="D3668" s="153">
        <v>181.76</v>
      </c>
      <c r="E3668" s="153">
        <v>316.09199999999998</v>
      </c>
      <c r="F3668" s="153">
        <v>309.98599999999999</v>
      </c>
      <c r="G3668" s="153">
        <v>265.68200000000002</v>
      </c>
      <c r="H3668" s="153">
        <v>218.11199999999999</v>
      </c>
      <c r="I3668" s="153">
        <v>93.01</v>
      </c>
      <c r="J3668" s="153">
        <v>35.357999999999997</v>
      </c>
    </row>
    <row r="3669" spans="1:10" x14ac:dyDescent="0.25">
      <c r="A3669" s="152" t="s">
        <v>3429</v>
      </c>
      <c r="B3669" s="153">
        <v>185.47363881355901</v>
      </c>
      <c r="C3669" s="153">
        <v>336.01209246906001</v>
      </c>
      <c r="D3669" s="153">
        <v>181.76</v>
      </c>
      <c r="E3669" s="153">
        <v>316.09199999999998</v>
      </c>
      <c r="F3669" s="153">
        <v>309.98599999999999</v>
      </c>
      <c r="G3669" s="153">
        <v>265.68200000000002</v>
      </c>
      <c r="H3669" s="153">
        <v>218.11199999999999</v>
      </c>
      <c r="I3669" s="153">
        <v>93.01</v>
      </c>
      <c r="J3669" s="153">
        <v>35.357999999999997</v>
      </c>
    </row>
    <row r="3670" spans="1:10" x14ac:dyDescent="0.25">
      <c r="A3670" s="152" t="s">
        <v>3430</v>
      </c>
      <c r="B3670" s="153">
        <v>186.659834706825</v>
      </c>
      <c r="C3670" s="153">
        <v>389.49777889306898</v>
      </c>
      <c r="D3670" s="153">
        <v>185.452</v>
      </c>
      <c r="E3670" s="153">
        <v>317.512</v>
      </c>
      <c r="F3670" s="153">
        <v>311.12200000000001</v>
      </c>
      <c r="G3670" s="153">
        <v>264.68799999999999</v>
      </c>
      <c r="H3670" s="153">
        <v>212.57400000000001</v>
      </c>
      <c r="I3670" s="153">
        <v>93.293999999999997</v>
      </c>
      <c r="J3670" s="153">
        <v>35.357999999999997</v>
      </c>
    </row>
    <row r="3671" spans="1:10" x14ac:dyDescent="0.25">
      <c r="A3671" s="152" t="s">
        <v>3431</v>
      </c>
      <c r="B3671" s="153">
        <v>175.02762228548599</v>
      </c>
      <c r="C3671" s="153">
        <v>483.51028385723299</v>
      </c>
      <c r="D3671" s="153">
        <v>201.29599999999999</v>
      </c>
      <c r="E3671" s="153">
        <v>322.214</v>
      </c>
      <c r="F3671" s="153">
        <v>314.16199999999998</v>
      </c>
      <c r="G3671" s="153">
        <v>259.07100000000003</v>
      </c>
      <c r="H3671" s="153">
        <v>186.03899999999999</v>
      </c>
      <c r="I3671" s="153">
        <v>94.786000000000001</v>
      </c>
      <c r="J3671" s="153">
        <v>35.031999999999996</v>
      </c>
    </row>
    <row r="3672" spans="1:10" x14ac:dyDescent="0.25">
      <c r="A3672" s="152" t="s">
        <v>3432</v>
      </c>
      <c r="B3672" s="153">
        <v>156.04064573657399</v>
      </c>
      <c r="C3672" s="153">
        <v>527.09048257577001</v>
      </c>
      <c r="D3672" s="153">
        <v>191.01499999999999</v>
      </c>
      <c r="E3672" s="153">
        <v>330.21300000000002</v>
      </c>
      <c r="F3672" s="153">
        <v>299.928</v>
      </c>
      <c r="G3672" s="153">
        <v>259.08600000000001</v>
      </c>
      <c r="H3672" s="153">
        <v>185.458</v>
      </c>
      <c r="I3672" s="153">
        <v>85.436000000000007</v>
      </c>
      <c r="J3672" s="153">
        <v>38.064</v>
      </c>
    </row>
    <row r="3673" spans="1:10" x14ac:dyDescent="0.25">
      <c r="A3673" s="152" t="s">
        <v>3433</v>
      </c>
      <c r="B3673" s="153">
        <v>125.717716576984</v>
      </c>
      <c r="C3673" s="153">
        <v>475.48526115328798</v>
      </c>
      <c r="D3673" s="153">
        <v>172.53700000000001</v>
      </c>
      <c r="E3673" s="153">
        <v>334.41699999999997</v>
      </c>
      <c r="F3673" s="153">
        <v>305.41399999999999</v>
      </c>
      <c r="G3673" s="153">
        <v>252.26300000000001</v>
      </c>
      <c r="H3673" s="153">
        <v>173.751</v>
      </c>
      <c r="I3673" s="153">
        <v>75.948999999999998</v>
      </c>
      <c r="J3673" s="153">
        <v>34.668999999999997</v>
      </c>
    </row>
    <row r="3674" spans="1:10" x14ac:dyDescent="0.25">
      <c r="A3674" s="152" t="s">
        <v>3434</v>
      </c>
      <c r="B3674" s="153">
        <v>106.264560325633</v>
      </c>
      <c r="C3674" s="153">
        <v>383.287677720175</v>
      </c>
      <c r="D3674" s="153">
        <v>149.93</v>
      </c>
      <c r="E3674" s="153">
        <v>329.33600000000001</v>
      </c>
      <c r="F3674" s="153">
        <v>307.89800000000002</v>
      </c>
      <c r="G3674" s="153">
        <v>238.357</v>
      </c>
      <c r="H3674" s="153">
        <v>155.80000000000001</v>
      </c>
      <c r="I3674" s="153">
        <v>65.585999999999999</v>
      </c>
      <c r="J3674" s="153">
        <v>29.093</v>
      </c>
    </row>
    <row r="3675" spans="1:10" x14ac:dyDescent="0.25">
      <c r="A3675" s="152" t="s">
        <v>3435</v>
      </c>
      <c r="B3675" s="153">
        <v>93.477735417006798</v>
      </c>
      <c r="C3675" s="153">
        <v>316.65619707854597</v>
      </c>
      <c r="D3675" s="153">
        <v>126.648</v>
      </c>
      <c r="E3675" s="153">
        <v>317.27</v>
      </c>
      <c r="F3675" s="153">
        <v>302.84300000000002</v>
      </c>
      <c r="G3675" s="153">
        <v>220.54</v>
      </c>
      <c r="H3675" s="153">
        <v>136.58099999999999</v>
      </c>
      <c r="I3675" s="153">
        <v>54.988</v>
      </c>
      <c r="J3675" s="153">
        <v>23.65</v>
      </c>
    </row>
    <row r="3676" spans="1:10" x14ac:dyDescent="0.25">
      <c r="A3676" s="152" t="s">
        <v>3436</v>
      </c>
      <c r="B3676" s="153">
        <v>84.196808680764804</v>
      </c>
      <c r="C3676" s="153">
        <v>232.03404386624601</v>
      </c>
      <c r="D3676" s="153">
        <v>97.144000000000005</v>
      </c>
      <c r="E3676" s="153">
        <v>310.72699999999998</v>
      </c>
      <c r="F3676" s="153">
        <v>309.613</v>
      </c>
      <c r="G3676" s="153">
        <v>202.05799999999999</v>
      </c>
      <c r="H3676" s="153">
        <v>112.991</v>
      </c>
      <c r="I3676" s="153">
        <v>41.951999999999998</v>
      </c>
      <c r="J3676" s="153">
        <v>16.895</v>
      </c>
    </row>
    <row r="3677" spans="1:10" x14ac:dyDescent="0.25">
      <c r="A3677" s="152" t="s">
        <v>3437</v>
      </c>
      <c r="B3677" s="153">
        <v>78.599789701571595</v>
      </c>
      <c r="C3677" s="153">
        <v>208.50225643802901</v>
      </c>
      <c r="D3677" s="153">
        <v>81.623999999999995</v>
      </c>
      <c r="E3677" s="153">
        <v>292.13799999999998</v>
      </c>
      <c r="F3677" s="153">
        <v>297.47399999999999</v>
      </c>
      <c r="G3677" s="153">
        <v>185.65</v>
      </c>
      <c r="H3677" s="153">
        <v>99.040999999999997</v>
      </c>
      <c r="I3677" s="153">
        <v>35.354999999999997</v>
      </c>
      <c r="J3677" s="153">
        <v>13.698</v>
      </c>
    </row>
    <row r="3678" spans="1:10" x14ac:dyDescent="0.25">
      <c r="A3678" s="152" t="s">
        <v>3438</v>
      </c>
      <c r="B3678" s="153">
        <v>69.793627723667299</v>
      </c>
      <c r="C3678" s="153">
        <v>194.33370978078599</v>
      </c>
      <c r="D3678" s="153">
        <v>68.56</v>
      </c>
      <c r="E3678" s="153">
        <v>272.74299999999999</v>
      </c>
      <c r="F3678" s="153">
        <v>283.875</v>
      </c>
      <c r="G3678" s="153">
        <v>170.541</v>
      </c>
      <c r="H3678" s="153">
        <v>87.034999999999997</v>
      </c>
      <c r="I3678" s="153">
        <v>29.882999999999999</v>
      </c>
      <c r="J3678" s="153">
        <v>11.103</v>
      </c>
    </row>
    <row r="3679" spans="1:10" x14ac:dyDescent="0.25">
      <c r="A3679" s="152" t="s">
        <v>3439</v>
      </c>
      <c r="B3679" s="153">
        <v>60.493892876219903</v>
      </c>
      <c r="C3679" s="153">
        <v>179.263800250343</v>
      </c>
      <c r="D3679" s="153">
        <v>57.731999999999999</v>
      </c>
      <c r="E3679" s="153">
        <v>253.559</v>
      </c>
      <c r="F3679" s="153">
        <v>269.81799999999998</v>
      </c>
      <c r="G3679" s="153">
        <v>157.05600000000001</v>
      </c>
      <c r="H3679" s="153">
        <v>76.896000000000001</v>
      </c>
      <c r="I3679" s="153">
        <v>25.417000000000002</v>
      </c>
      <c r="J3679" s="153">
        <v>9.0220000000000002</v>
      </c>
    </row>
    <row r="3680" spans="1:10" x14ac:dyDescent="0.25">
      <c r="A3680" s="152" t="s">
        <v>3440</v>
      </c>
      <c r="B3680" s="153">
        <v>52.728765119719</v>
      </c>
      <c r="C3680" s="153">
        <v>165.70021009988801</v>
      </c>
      <c r="D3680" s="153">
        <v>48.866999999999997</v>
      </c>
      <c r="E3680" s="153">
        <v>235.422</v>
      </c>
      <c r="F3680" s="153">
        <v>256.20499999999998</v>
      </c>
      <c r="G3680" s="153">
        <v>145.43199999999999</v>
      </c>
      <c r="H3680" s="153">
        <v>68.512</v>
      </c>
      <c r="I3680" s="153">
        <v>21.808</v>
      </c>
      <c r="J3680" s="153">
        <v>7.3739999999999997</v>
      </c>
    </row>
    <row r="3681" spans="1:10" x14ac:dyDescent="0.25">
      <c r="A3681" s="152" t="s">
        <v>3441</v>
      </c>
      <c r="B3681" s="153">
        <v>46.706690020285201</v>
      </c>
      <c r="C3681" s="153">
        <v>154.24423917920501</v>
      </c>
      <c r="D3681" s="153">
        <v>41.581000000000003</v>
      </c>
      <c r="E3681" s="153">
        <v>218.21</v>
      </c>
      <c r="F3681" s="153">
        <v>242.953</v>
      </c>
      <c r="G3681" s="153">
        <v>135.34399999999999</v>
      </c>
      <c r="H3681" s="153">
        <v>61.521000000000001</v>
      </c>
      <c r="I3681" s="153">
        <v>18.873999999999999</v>
      </c>
      <c r="J3681" s="153">
        <v>6.0570000000000004</v>
      </c>
    </row>
    <row r="3682" spans="1:10" x14ac:dyDescent="0.25">
      <c r="A3682" s="152" t="s">
        <v>3442</v>
      </c>
      <c r="B3682" s="153">
        <v>41.3631413929185</v>
      </c>
      <c r="C3682" s="153">
        <v>144.430582136499</v>
      </c>
      <c r="D3682" s="153">
        <v>35.712000000000003</v>
      </c>
      <c r="E3682" s="153">
        <v>202.773</v>
      </c>
      <c r="F3682" s="153">
        <v>231.095</v>
      </c>
      <c r="G3682" s="153">
        <v>127.127</v>
      </c>
      <c r="H3682" s="153">
        <v>55.924999999999997</v>
      </c>
      <c r="I3682" s="153">
        <v>16.552</v>
      </c>
      <c r="J3682" s="153">
        <v>5.016</v>
      </c>
    </row>
    <row r="3683" spans="1:10" x14ac:dyDescent="0.25">
      <c r="A3683" s="152" t="s">
        <v>3443</v>
      </c>
      <c r="B3683" s="153">
        <v>112.804480866669</v>
      </c>
      <c r="C3683" s="153">
        <v>157.20274007920301</v>
      </c>
      <c r="D3683" s="153">
        <v>26.599</v>
      </c>
      <c r="E3683" s="153">
        <v>167.13399999999999</v>
      </c>
      <c r="F3683" s="153">
        <v>175.67500000000001</v>
      </c>
      <c r="G3683" s="153">
        <v>111.164</v>
      </c>
      <c r="H3683" s="153">
        <v>62.600999999999999</v>
      </c>
      <c r="I3683" s="153">
        <v>16.370999999999999</v>
      </c>
      <c r="J3683" s="153">
        <v>2.456</v>
      </c>
    </row>
    <row r="3684" spans="1:10" x14ac:dyDescent="0.25">
      <c r="A3684" s="152" t="s">
        <v>3444</v>
      </c>
      <c r="B3684" s="153">
        <v>61.664838134288097</v>
      </c>
      <c r="C3684" s="153">
        <v>129.645649532595</v>
      </c>
      <c r="D3684" s="153">
        <v>30.969000000000001</v>
      </c>
      <c r="E3684" s="153">
        <v>175.53</v>
      </c>
      <c r="F3684" s="153">
        <v>162.328</v>
      </c>
      <c r="G3684" s="153">
        <v>101.73</v>
      </c>
      <c r="H3684" s="153">
        <v>53.648000000000003</v>
      </c>
      <c r="I3684" s="153">
        <v>13.856</v>
      </c>
      <c r="J3684" s="153">
        <v>1.9390000000000001</v>
      </c>
    </row>
    <row r="3685" spans="1:10" x14ac:dyDescent="0.25">
      <c r="A3685" s="152" t="s">
        <v>3445</v>
      </c>
      <c r="B3685" s="153">
        <v>37.492832571963099</v>
      </c>
      <c r="C3685" s="153">
        <v>113.34034141859399</v>
      </c>
      <c r="D3685" s="153">
        <v>28.544</v>
      </c>
      <c r="E3685" s="153">
        <v>150.81399999999999</v>
      </c>
      <c r="F3685" s="153">
        <v>123.098</v>
      </c>
      <c r="G3685" s="153">
        <v>76.555000000000007</v>
      </c>
      <c r="H3685" s="153">
        <v>37.253</v>
      </c>
      <c r="I3685" s="153">
        <v>9.4689999999999994</v>
      </c>
      <c r="J3685" s="153">
        <v>1.1870000000000001</v>
      </c>
    </row>
    <row r="3686" spans="1:10" x14ac:dyDescent="0.25">
      <c r="A3686" s="152" t="s">
        <v>3446</v>
      </c>
      <c r="B3686" s="153">
        <v>29.1575189287658</v>
      </c>
      <c r="C3686" s="153">
        <v>108.75663396221501</v>
      </c>
      <c r="D3686" s="153">
        <v>31.667999999999999</v>
      </c>
      <c r="E3686" s="153">
        <v>153.27699999999999</v>
      </c>
      <c r="F3686" s="153">
        <v>112.004</v>
      </c>
      <c r="G3686" s="153">
        <v>68.266000000000005</v>
      </c>
      <c r="H3686" s="153">
        <v>30.456</v>
      </c>
      <c r="I3686" s="153">
        <v>7.585</v>
      </c>
      <c r="J3686" s="153">
        <v>0.82399999999999995</v>
      </c>
    </row>
    <row r="3687" spans="1:10" x14ac:dyDescent="0.25">
      <c r="A3687" s="152" t="s">
        <v>3447</v>
      </c>
      <c r="B3687" s="153">
        <v>26.486470601696698</v>
      </c>
      <c r="C3687" s="153">
        <v>109.65699197773399</v>
      </c>
      <c r="D3687" s="153">
        <v>39.192</v>
      </c>
      <c r="E3687" s="153">
        <v>166.6</v>
      </c>
      <c r="F3687" s="153">
        <v>111.55500000000001</v>
      </c>
      <c r="G3687" s="153">
        <v>64.775000000000006</v>
      </c>
      <c r="H3687" s="153">
        <v>26.594000000000001</v>
      </c>
      <c r="I3687" s="153">
        <v>6.4690000000000003</v>
      </c>
      <c r="J3687" s="153">
        <v>0.59499999999999997</v>
      </c>
    </row>
    <row r="3688" spans="1:10" x14ac:dyDescent="0.25">
      <c r="A3688" s="152" t="s">
        <v>3448</v>
      </c>
      <c r="B3688" s="153">
        <v>28.835756110576099</v>
      </c>
      <c r="C3688" s="153">
        <v>114.508109470313</v>
      </c>
      <c r="D3688" s="153">
        <v>45.444000000000003</v>
      </c>
      <c r="E3688" s="153">
        <v>165.124</v>
      </c>
      <c r="F3688" s="153">
        <v>103.036</v>
      </c>
      <c r="G3688" s="153">
        <v>55.616999999999997</v>
      </c>
      <c r="H3688" s="153">
        <v>21.298999999999999</v>
      </c>
      <c r="I3688" s="153">
        <v>5.0519999999999996</v>
      </c>
      <c r="J3688" s="153">
        <v>0.38800000000000001</v>
      </c>
    </row>
    <row r="3689" spans="1:10" x14ac:dyDescent="0.25">
      <c r="A3689" s="152" t="s">
        <v>3449</v>
      </c>
      <c r="B3689" s="153">
        <v>25.156765202294</v>
      </c>
      <c r="C3689" s="153">
        <v>117.456693448382</v>
      </c>
      <c r="D3689" s="153">
        <v>55.491</v>
      </c>
      <c r="E3689" s="153">
        <v>172.15899999999999</v>
      </c>
      <c r="F3689" s="153">
        <v>100.012</v>
      </c>
      <c r="G3689" s="153">
        <v>50.155999999999999</v>
      </c>
      <c r="H3689" s="153">
        <v>18.433</v>
      </c>
      <c r="I3689" s="153">
        <v>4.2759999999999998</v>
      </c>
      <c r="J3689" s="153">
        <v>0.27300000000000002</v>
      </c>
    </row>
    <row r="3690" spans="1:10" x14ac:dyDescent="0.25">
      <c r="A3690" s="152" t="s">
        <v>3450</v>
      </c>
      <c r="B3690" s="153">
        <v>22.206243259283301</v>
      </c>
      <c r="C3690" s="153">
        <v>108.017268143211</v>
      </c>
      <c r="D3690" s="153">
        <v>61.377000000000002</v>
      </c>
      <c r="E3690" s="153">
        <v>166.01499999999999</v>
      </c>
      <c r="F3690" s="153">
        <v>90.242000000000004</v>
      </c>
      <c r="G3690" s="153">
        <v>42.537999999999997</v>
      </c>
      <c r="H3690" s="153">
        <v>15.465999999999999</v>
      </c>
      <c r="I3690" s="153">
        <v>3.5289999999999999</v>
      </c>
      <c r="J3690" s="153">
        <v>0.193</v>
      </c>
    </row>
    <row r="3691" spans="1:10" x14ac:dyDescent="0.25">
      <c r="A3691" s="152" t="s">
        <v>3451</v>
      </c>
      <c r="B3691" s="153">
        <v>21.044953559477001</v>
      </c>
      <c r="C3691" s="153">
        <v>124.152105449058</v>
      </c>
      <c r="D3691" s="153">
        <v>57.7</v>
      </c>
      <c r="E3691" s="153">
        <v>141.01</v>
      </c>
      <c r="F3691" s="153">
        <v>75.820999999999998</v>
      </c>
      <c r="G3691" s="153">
        <v>34.231000000000002</v>
      </c>
      <c r="H3691" s="153">
        <v>12.481</v>
      </c>
      <c r="I3691" s="153">
        <v>2.7229999999999999</v>
      </c>
      <c r="J3691" s="153">
        <v>0.19400000000000001</v>
      </c>
    </row>
    <row r="3692" spans="1:10" x14ac:dyDescent="0.25">
      <c r="A3692" s="152" t="s">
        <v>3452</v>
      </c>
      <c r="B3692" s="153">
        <v>20.6829465663888</v>
      </c>
      <c r="C3692" s="153">
        <v>138.544227017785</v>
      </c>
      <c r="D3692" s="153">
        <v>43.537999999999997</v>
      </c>
      <c r="E3692" s="153">
        <v>105.33499999999999</v>
      </c>
      <c r="F3692" s="153">
        <v>61.052</v>
      </c>
      <c r="G3692" s="153">
        <v>27.041</v>
      </c>
      <c r="H3692" s="153">
        <v>9.08</v>
      </c>
      <c r="I3692" s="153">
        <v>1.885</v>
      </c>
      <c r="J3692" s="153">
        <v>0.14899999999999999</v>
      </c>
    </row>
    <row r="3693" spans="1:10" x14ac:dyDescent="0.25">
      <c r="A3693" s="152" t="s">
        <v>3453</v>
      </c>
      <c r="B3693" s="153">
        <v>18.144862639796099</v>
      </c>
      <c r="C3693" s="153">
        <v>140.007209202783</v>
      </c>
      <c r="D3693" s="153">
        <v>29.279</v>
      </c>
      <c r="E3693" s="153">
        <v>91.341999999999999</v>
      </c>
      <c r="F3693" s="153">
        <v>64.400000000000006</v>
      </c>
      <c r="G3693" s="153">
        <v>31.456</v>
      </c>
      <c r="H3693" s="153">
        <v>10.515000000000001</v>
      </c>
      <c r="I3693" s="153">
        <v>2.016</v>
      </c>
      <c r="J3693" s="153">
        <v>9.1999999999999998E-2</v>
      </c>
    </row>
    <row r="3694" spans="1:10" x14ac:dyDescent="0.25">
      <c r="A3694" s="152" t="s">
        <v>3454</v>
      </c>
      <c r="B3694" s="153">
        <v>15.099672272310899</v>
      </c>
      <c r="C3694" s="153">
        <v>142.569991998505</v>
      </c>
      <c r="D3694" s="153">
        <v>30.411000000000001</v>
      </c>
      <c r="E3694" s="153">
        <v>93.484999999999999</v>
      </c>
      <c r="F3694" s="153">
        <v>83.448999999999998</v>
      </c>
      <c r="G3694" s="153">
        <v>47.783999999999999</v>
      </c>
      <c r="H3694" s="153">
        <v>18.157</v>
      </c>
      <c r="I3694" s="153">
        <v>3.1269999999999998</v>
      </c>
      <c r="J3694" s="153">
        <v>0.14699999999999999</v>
      </c>
    </row>
    <row r="3695" spans="1:10" x14ac:dyDescent="0.25">
      <c r="A3695" s="152" t="s">
        <v>3455</v>
      </c>
      <c r="B3695" s="153">
        <v>10.951448473034</v>
      </c>
      <c r="C3695" s="153">
        <v>114.034226816599</v>
      </c>
      <c r="D3695" s="153">
        <v>27.952999999999999</v>
      </c>
      <c r="E3695" s="153">
        <v>90.608000000000004</v>
      </c>
      <c r="F3695" s="153">
        <v>90.153000000000006</v>
      </c>
      <c r="G3695" s="153">
        <v>58.85</v>
      </c>
      <c r="H3695" s="153">
        <v>25.198</v>
      </c>
      <c r="I3695" s="153">
        <v>4.7649999999999997</v>
      </c>
      <c r="J3695" s="153">
        <v>0.253</v>
      </c>
    </row>
    <row r="3696" spans="1:10" x14ac:dyDescent="0.25">
      <c r="A3696" s="152" t="s">
        <v>3456</v>
      </c>
      <c r="B3696" s="153">
        <v>10.0637273856152</v>
      </c>
      <c r="C3696" s="153">
        <v>110.35949095130999</v>
      </c>
      <c r="D3696" s="153">
        <v>20.283000000000001</v>
      </c>
      <c r="E3696" s="153">
        <v>67.867000000000004</v>
      </c>
      <c r="F3696" s="153">
        <v>95.2</v>
      </c>
      <c r="G3696" s="153">
        <v>78.655000000000001</v>
      </c>
      <c r="H3696" s="153">
        <v>40.917999999999999</v>
      </c>
      <c r="I3696" s="153">
        <v>7.7779999999999996</v>
      </c>
      <c r="J3696" s="153">
        <v>0.29899999999999999</v>
      </c>
    </row>
    <row r="3697" spans="1:10" x14ac:dyDescent="0.25">
      <c r="A3697" s="152" t="s">
        <v>3457</v>
      </c>
      <c r="B3697" s="153">
        <v>9.4196114894050709</v>
      </c>
      <c r="C3697" s="153">
        <v>105.809849347963</v>
      </c>
      <c r="D3697" s="153">
        <v>17.420000000000002</v>
      </c>
      <c r="E3697" s="153">
        <v>59.811</v>
      </c>
      <c r="F3697" s="153">
        <v>97.882000000000005</v>
      </c>
      <c r="G3697" s="153">
        <v>88.155000000000001</v>
      </c>
      <c r="H3697" s="153">
        <v>48.725999999999999</v>
      </c>
      <c r="I3697" s="153">
        <v>9.2799999999999994</v>
      </c>
      <c r="J3697" s="153">
        <v>0.30599999999999999</v>
      </c>
    </row>
    <row r="3698" spans="1:10" x14ac:dyDescent="0.25">
      <c r="A3698" s="152" t="s">
        <v>3458</v>
      </c>
      <c r="B3698" s="153">
        <v>8.9567684932356801</v>
      </c>
      <c r="C3698" s="153">
        <v>101.93396700409301</v>
      </c>
      <c r="D3698" s="153">
        <v>14.93</v>
      </c>
      <c r="E3698" s="153">
        <v>53.103000000000002</v>
      </c>
      <c r="F3698" s="153">
        <v>99.971999999999994</v>
      </c>
      <c r="G3698" s="153">
        <v>96.525999999999996</v>
      </c>
      <c r="H3698" s="153">
        <v>54.767000000000003</v>
      </c>
      <c r="I3698" s="153">
        <v>10.545</v>
      </c>
      <c r="J3698" s="153">
        <v>0.317</v>
      </c>
    </row>
    <row r="3699" spans="1:10" x14ac:dyDescent="0.25">
      <c r="A3699" s="152" t="s">
        <v>3459</v>
      </c>
      <c r="B3699" s="153">
        <v>8.4703030129766894</v>
      </c>
      <c r="C3699" s="153">
        <v>97.837140035303307</v>
      </c>
      <c r="D3699" s="153">
        <v>12.863</v>
      </c>
      <c r="E3699" s="153">
        <v>47.631999999999998</v>
      </c>
      <c r="F3699" s="153">
        <v>102.13</v>
      </c>
      <c r="G3699" s="153">
        <v>103.637</v>
      </c>
      <c r="H3699" s="153">
        <v>59.280999999999999</v>
      </c>
      <c r="I3699" s="153">
        <v>11.47</v>
      </c>
      <c r="J3699" s="153">
        <v>0.32700000000000001</v>
      </c>
    </row>
    <row r="3700" spans="1:10" x14ac:dyDescent="0.25">
      <c r="A3700" s="152" t="s">
        <v>3460</v>
      </c>
      <c r="B3700" s="153">
        <v>8.0200475163485496</v>
      </c>
      <c r="C3700" s="153">
        <v>93.789422203843998</v>
      </c>
      <c r="D3700" s="153">
        <v>11.17</v>
      </c>
      <c r="E3700" s="153">
        <v>42.972000000000001</v>
      </c>
      <c r="F3700" s="153">
        <v>104.489</v>
      </c>
      <c r="G3700" s="153">
        <v>110.27</v>
      </c>
      <c r="H3700" s="153">
        <v>61.847000000000001</v>
      </c>
      <c r="I3700" s="153">
        <v>11.965999999999999</v>
      </c>
      <c r="J3700" s="153">
        <v>0.34599999999999997</v>
      </c>
    </row>
    <row r="3701" spans="1:10" x14ac:dyDescent="0.25">
      <c r="A3701" s="152" t="s">
        <v>3461</v>
      </c>
      <c r="B3701" s="153">
        <v>7.6759436178848199</v>
      </c>
      <c r="C3701" s="153">
        <v>90.161483651165796</v>
      </c>
      <c r="D3701" s="153">
        <v>9.6920000000000002</v>
      </c>
      <c r="E3701" s="153">
        <v>43.279000000000003</v>
      </c>
      <c r="F3701" s="153">
        <v>105.955</v>
      </c>
      <c r="G3701" s="153">
        <v>115.188</v>
      </c>
      <c r="H3701" s="153">
        <v>61.896000000000001</v>
      </c>
      <c r="I3701" s="153">
        <v>11.861000000000001</v>
      </c>
      <c r="J3701" s="153">
        <v>0.36899999999999999</v>
      </c>
    </row>
    <row r="3702" spans="1:10" x14ac:dyDescent="0.25">
      <c r="A3702" s="152" t="s">
        <v>3462</v>
      </c>
      <c r="B3702" s="153">
        <v>7.3150208971390898</v>
      </c>
      <c r="C3702" s="153">
        <v>86.357490398518394</v>
      </c>
      <c r="D3702" s="153">
        <v>8.5250000000000004</v>
      </c>
      <c r="E3702" s="153">
        <v>43.588000000000001</v>
      </c>
      <c r="F3702" s="153">
        <v>107.797</v>
      </c>
      <c r="G3702" s="153">
        <v>120.026</v>
      </c>
      <c r="H3702" s="153">
        <v>60.613</v>
      </c>
      <c r="I3702" s="153">
        <v>11.336</v>
      </c>
      <c r="J3702" s="153">
        <v>0.39500000000000002</v>
      </c>
    </row>
    <row r="3703" spans="1:10" x14ac:dyDescent="0.25">
      <c r="A3703" s="152" t="s">
        <v>3463</v>
      </c>
      <c r="B3703" s="153">
        <v>269.38251753807401</v>
      </c>
      <c r="C3703" s="153">
        <v>318.87050937304099</v>
      </c>
      <c r="D3703" s="153">
        <v>178.49</v>
      </c>
      <c r="E3703" s="153">
        <v>331.55200000000002</v>
      </c>
      <c r="F3703" s="153">
        <v>318.90800000000002</v>
      </c>
      <c r="G3703" s="153">
        <v>265.08600000000001</v>
      </c>
      <c r="H3703" s="153">
        <v>165.804</v>
      </c>
      <c r="I3703" s="153">
        <v>88.840999999999994</v>
      </c>
      <c r="J3703" s="153">
        <v>45.319000000000003</v>
      </c>
    </row>
    <row r="3704" spans="1:10" x14ac:dyDescent="0.25">
      <c r="A3704" s="152" t="s">
        <v>3464</v>
      </c>
      <c r="B3704" s="153">
        <v>212.376022832346</v>
      </c>
      <c r="C3704" s="153">
        <v>275.43003247021602</v>
      </c>
      <c r="D3704" s="153">
        <v>178.49</v>
      </c>
      <c r="E3704" s="153">
        <v>331.55200000000002</v>
      </c>
      <c r="F3704" s="153">
        <v>318.90800000000002</v>
      </c>
      <c r="G3704" s="153">
        <v>265.08600000000001</v>
      </c>
      <c r="H3704" s="153">
        <v>165.804</v>
      </c>
      <c r="I3704" s="153">
        <v>88.840999999999994</v>
      </c>
      <c r="J3704" s="153">
        <v>45.319000000000003</v>
      </c>
    </row>
    <row r="3705" spans="1:10" x14ac:dyDescent="0.25">
      <c r="A3705" s="152" t="s">
        <v>3465</v>
      </c>
      <c r="B3705" s="153">
        <v>161.45792185307701</v>
      </c>
      <c r="C3705" s="153">
        <v>239.70322325472799</v>
      </c>
      <c r="D3705" s="153">
        <v>175.87799999999999</v>
      </c>
      <c r="E3705" s="153">
        <v>326.7</v>
      </c>
      <c r="F3705" s="153">
        <v>314.24099999999999</v>
      </c>
      <c r="G3705" s="153">
        <v>261.20699999999999</v>
      </c>
      <c r="H3705" s="153">
        <v>163.37700000000001</v>
      </c>
      <c r="I3705" s="153">
        <v>87.540999999999997</v>
      </c>
      <c r="J3705" s="153">
        <v>44.655999999999999</v>
      </c>
    </row>
    <row r="3706" spans="1:10" x14ac:dyDescent="0.25">
      <c r="A3706" s="152" t="s">
        <v>3466</v>
      </c>
      <c r="B3706" s="153">
        <v>110.960336486126</v>
      </c>
      <c r="C3706" s="153">
        <v>210.102554654448</v>
      </c>
      <c r="D3706" s="153">
        <v>173.24</v>
      </c>
      <c r="E3706" s="153">
        <v>321.80099999999999</v>
      </c>
      <c r="F3706" s="153">
        <v>309.52800000000002</v>
      </c>
      <c r="G3706" s="153">
        <v>257.29000000000002</v>
      </c>
      <c r="H3706" s="153">
        <v>160.92699999999999</v>
      </c>
      <c r="I3706" s="153">
        <v>86.227999999999994</v>
      </c>
      <c r="J3706" s="153">
        <v>43.985999999999997</v>
      </c>
    </row>
    <row r="3707" spans="1:10" x14ac:dyDescent="0.25">
      <c r="A3707" s="152" t="s">
        <v>3467</v>
      </c>
      <c r="B3707" s="153">
        <v>76.494017270693803</v>
      </c>
      <c r="C3707" s="153">
        <v>185.14830405849801</v>
      </c>
      <c r="D3707" s="153">
        <v>162.74</v>
      </c>
      <c r="E3707" s="153">
        <v>302.298</v>
      </c>
      <c r="F3707" s="153">
        <v>290.77</v>
      </c>
      <c r="G3707" s="153">
        <v>241.69499999999999</v>
      </c>
      <c r="H3707" s="153">
        <v>151.17500000000001</v>
      </c>
      <c r="I3707" s="153">
        <v>81.001000000000005</v>
      </c>
      <c r="J3707" s="153">
        <v>41.320999999999998</v>
      </c>
    </row>
    <row r="3708" spans="1:10" x14ac:dyDescent="0.25">
      <c r="A3708" s="152" t="s">
        <v>3468</v>
      </c>
      <c r="B3708" s="153">
        <v>52.438914424810598</v>
      </c>
      <c r="C3708" s="153">
        <v>163.62004956121299</v>
      </c>
      <c r="D3708" s="153">
        <v>144.892</v>
      </c>
      <c r="E3708" s="153">
        <v>269.142</v>
      </c>
      <c r="F3708" s="153">
        <v>258.87900000000002</v>
      </c>
      <c r="G3708" s="153">
        <v>215.18700000000001</v>
      </c>
      <c r="H3708" s="153">
        <v>134.59399999999999</v>
      </c>
      <c r="I3708" s="153">
        <v>72.117000000000004</v>
      </c>
      <c r="J3708" s="153">
        <v>36.789000000000001</v>
      </c>
    </row>
    <row r="3709" spans="1:10" x14ac:dyDescent="0.25">
      <c r="A3709" s="152" t="s">
        <v>3469</v>
      </c>
      <c r="B3709" s="153">
        <v>36.0979378238194</v>
      </c>
      <c r="C3709" s="153">
        <v>144.57894302362399</v>
      </c>
      <c r="D3709" s="153">
        <v>116.783</v>
      </c>
      <c r="E3709" s="153">
        <v>244.51400000000001</v>
      </c>
      <c r="F3709" s="153">
        <v>244.21</v>
      </c>
      <c r="G3709" s="153">
        <v>204.50899999999999</v>
      </c>
      <c r="H3709" s="153">
        <v>131.33799999999999</v>
      </c>
      <c r="I3709" s="153">
        <v>69.897999999999996</v>
      </c>
      <c r="J3709" s="153">
        <v>34.347999999999999</v>
      </c>
    </row>
    <row r="3710" spans="1:10" x14ac:dyDescent="0.25">
      <c r="A3710" s="152" t="s">
        <v>3470</v>
      </c>
      <c r="B3710" s="153">
        <v>25.703599531678201</v>
      </c>
      <c r="C3710" s="153">
        <v>127.37273058568501</v>
      </c>
      <c r="D3710" s="153">
        <v>74.015000000000001</v>
      </c>
      <c r="E3710" s="153">
        <v>216.62100000000001</v>
      </c>
      <c r="F3710" s="153">
        <v>235.39</v>
      </c>
      <c r="G3710" s="153">
        <v>199.08699999999999</v>
      </c>
      <c r="H3710" s="153">
        <v>135.87100000000001</v>
      </c>
      <c r="I3710" s="153">
        <v>70.153999999999996</v>
      </c>
      <c r="J3710" s="153">
        <v>33.862000000000002</v>
      </c>
    </row>
    <row r="3711" spans="1:10" x14ac:dyDescent="0.25">
      <c r="A3711" s="152" t="s">
        <v>3471</v>
      </c>
      <c r="B3711" s="153">
        <v>19.271768129520499</v>
      </c>
      <c r="C3711" s="153">
        <v>111.44006689692399</v>
      </c>
      <c r="D3711" s="153">
        <v>41.732999999999997</v>
      </c>
      <c r="E3711" s="153">
        <v>167.03399999999999</v>
      </c>
      <c r="F3711" s="153">
        <v>194.547</v>
      </c>
      <c r="G3711" s="153">
        <v>165.67</v>
      </c>
      <c r="H3711" s="153">
        <v>117.18600000000001</v>
      </c>
      <c r="I3711" s="153">
        <v>58.790999999999997</v>
      </c>
      <c r="J3711" s="153">
        <v>30.039000000000001</v>
      </c>
    </row>
    <row r="3712" spans="1:10" x14ac:dyDescent="0.25">
      <c r="A3712" s="152" t="s">
        <v>3472</v>
      </c>
      <c r="B3712" s="153">
        <v>14.381206931950301</v>
      </c>
      <c r="C3712" s="153">
        <v>95.623088642312197</v>
      </c>
      <c r="D3712" s="153">
        <v>27.553999999999998</v>
      </c>
      <c r="E3712" s="153">
        <v>124.932</v>
      </c>
      <c r="F3712" s="153">
        <v>151.12299999999999</v>
      </c>
      <c r="G3712" s="153">
        <v>130.21199999999999</v>
      </c>
      <c r="H3712" s="153">
        <v>89.655000000000001</v>
      </c>
      <c r="I3712" s="153">
        <v>45.652000000000001</v>
      </c>
      <c r="J3712" s="153">
        <v>24.071999999999999</v>
      </c>
    </row>
    <row r="3713" spans="1:10" x14ac:dyDescent="0.25">
      <c r="A3713" s="152" t="s">
        <v>3473</v>
      </c>
      <c r="B3713" s="153">
        <v>10.7219237862088</v>
      </c>
      <c r="C3713" s="153">
        <v>79.490198854378207</v>
      </c>
      <c r="D3713" s="153">
        <v>25.561</v>
      </c>
      <c r="E3713" s="153">
        <v>110.76</v>
      </c>
      <c r="F3713" s="153">
        <v>137.26499999999999</v>
      </c>
      <c r="G3713" s="153">
        <v>106.066</v>
      </c>
      <c r="H3713" s="153">
        <v>61.037999999999997</v>
      </c>
      <c r="I3713" s="153">
        <v>27.704000000000001</v>
      </c>
      <c r="J3713" s="153">
        <v>11.086</v>
      </c>
    </row>
    <row r="3714" spans="1:10" x14ac:dyDescent="0.25">
      <c r="A3714" s="152" t="s">
        <v>3474</v>
      </c>
      <c r="B3714" s="153">
        <v>8.05092867417512</v>
      </c>
      <c r="C3714" s="153">
        <v>64.574174185503395</v>
      </c>
      <c r="D3714" s="153">
        <v>29.872</v>
      </c>
      <c r="E3714" s="153">
        <v>107.715</v>
      </c>
      <c r="F3714" s="153">
        <v>135.816</v>
      </c>
      <c r="G3714" s="153">
        <v>78.126000000000005</v>
      </c>
      <c r="H3714" s="153">
        <v>30.757999999999999</v>
      </c>
      <c r="I3714" s="153">
        <v>9.4920000000000009</v>
      </c>
      <c r="J3714" s="153">
        <v>1.901</v>
      </c>
    </row>
    <row r="3715" spans="1:10" x14ac:dyDescent="0.25">
      <c r="A3715" s="152" t="s">
        <v>3475</v>
      </c>
      <c r="B3715" s="153">
        <v>7.21764595833407</v>
      </c>
      <c r="C3715" s="153">
        <v>59.199272781514701</v>
      </c>
      <c r="D3715" s="153">
        <v>27.625</v>
      </c>
      <c r="E3715" s="153">
        <v>99.611999999999995</v>
      </c>
      <c r="F3715" s="153">
        <v>139.87299999999999</v>
      </c>
      <c r="G3715" s="153">
        <v>66.551000000000002</v>
      </c>
      <c r="H3715" s="153">
        <v>22.396999999999998</v>
      </c>
      <c r="I3715" s="153">
        <v>2.093</v>
      </c>
      <c r="J3715" s="153">
        <v>5.9089999999999998</v>
      </c>
    </row>
    <row r="3716" spans="1:10" x14ac:dyDescent="0.25">
      <c r="A3716" s="152" t="s">
        <v>3476</v>
      </c>
      <c r="B3716" s="153">
        <v>6.0649481624521799</v>
      </c>
      <c r="C3716" s="153">
        <v>54.614468044402003</v>
      </c>
      <c r="D3716" s="153">
        <v>31.696999999999999</v>
      </c>
      <c r="E3716" s="153">
        <v>98.59</v>
      </c>
      <c r="F3716" s="153">
        <v>151.13399999999999</v>
      </c>
      <c r="G3716" s="153">
        <v>50.009</v>
      </c>
      <c r="H3716" s="153">
        <v>10.414999999999999</v>
      </c>
      <c r="I3716" s="153">
        <v>0.249</v>
      </c>
      <c r="J3716" s="153">
        <v>3.6059999999999999</v>
      </c>
    </row>
    <row r="3717" spans="1:10" x14ac:dyDescent="0.25">
      <c r="A3717" s="152" t="s">
        <v>3477</v>
      </c>
      <c r="B3717" s="153">
        <v>5.2433458717884296</v>
      </c>
      <c r="C3717" s="153">
        <v>50.882087985036101</v>
      </c>
      <c r="D3717" s="153">
        <v>31.89</v>
      </c>
      <c r="E3717" s="153">
        <v>94.721999999999994</v>
      </c>
      <c r="F3717" s="153">
        <v>149.91399999999999</v>
      </c>
      <c r="G3717" s="153">
        <v>44.661000000000001</v>
      </c>
      <c r="H3717" s="153">
        <v>7.7759999999999998</v>
      </c>
      <c r="I3717" s="153">
        <v>0.113</v>
      </c>
      <c r="J3717" s="153">
        <v>2.8039999999999998</v>
      </c>
    </row>
    <row r="3718" spans="1:10" x14ac:dyDescent="0.25">
      <c r="A3718" s="152" t="s">
        <v>3478</v>
      </c>
      <c r="B3718" s="153">
        <v>4.6241427925335401</v>
      </c>
      <c r="C3718" s="153">
        <v>47.741083125425</v>
      </c>
      <c r="D3718" s="153">
        <v>31.808</v>
      </c>
      <c r="E3718" s="153">
        <v>91.888999999999996</v>
      </c>
      <c r="F3718" s="153">
        <v>149.375</v>
      </c>
      <c r="G3718" s="153">
        <v>42.076000000000001</v>
      </c>
      <c r="H3718" s="153">
        <v>6.3860000000000001</v>
      </c>
      <c r="I3718" s="153">
        <v>6.5000000000000002E-2</v>
      </c>
      <c r="J3718" s="153">
        <v>2.2410000000000001</v>
      </c>
    </row>
    <row r="3719" spans="1:10" x14ac:dyDescent="0.25">
      <c r="A3719" s="152" t="s">
        <v>3479</v>
      </c>
      <c r="B3719" s="153">
        <v>4.05097858302417</v>
      </c>
      <c r="C3719" s="153">
        <v>44.661809984324101</v>
      </c>
      <c r="D3719" s="153">
        <v>31.460999999999999</v>
      </c>
      <c r="E3719" s="153">
        <v>90.022999999999996</v>
      </c>
      <c r="F3719" s="153">
        <v>149.84200000000001</v>
      </c>
      <c r="G3719" s="153">
        <v>41.807000000000002</v>
      </c>
      <c r="H3719" s="153">
        <v>5.7770000000000001</v>
      </c>
      <c r="I3719" s="153">
        <v>4.4999999999999998E-2</v>
      </c>
      <c r="J3719" s="153">
        <v>1.845</v>
      </c>
    </row>
    <row r="3720" spans="1:10" x14ac:dyDescent="0.25">
      <c r="A3720" s="152" t="s">
        <v>3480</v>
      </c>
      <c r="B3720" s="153">
        <v>3.6130496043942402</v>
      </c>
      <c r="C3720" s="153">
        <v>41.982026552903299</v>
      </c>
      <c r="D3720" s="153">
        <v>30.678999999999998</v>
      </c>
      <c r="E3720" s="153">
        <v>88.581999999999994</v>
      </c>
      <c r="F3720" s="153">
        <v>150.83600000000001</v>
      </c>
      <c r="G3720" s="153">
        <v>43.534999999999997</v>
      </c>
      <c r="H3720" s="153">
        <v>5.7190000000000003</v>
      </c>
      <c r="I3720" s="153">
        <v>3.9E-2</v>
      </c>
      <c r="J3720" s="153">
        <v>1.55</v>
      </c>
    </row>
    <row r="3721" spans="1:10" x14ac:dyDescent="0.25">
      <c r="A3721" s="152" t="s">
        <v>3481</v>
      </c>
      <c r="B3721" s="153">
        <v>3.2300354129358699</v>
      </c>
      <c r="C3721" s="153">
        <v>39.485525521350397</v>
      </c>
      <c r="D3721" s="153">
        <v>29.335000000000001</v>
      </c>
      <c r="E3721" s="153">
        <v>87.064999999999998</v>
      </c>
      <c r="F3721" s="153">
        <v>151.864</v>
      </c>
      <c r="G3721" s="153">
        <v>47.21</v>
      </c>
      <c r="H3721" s="153">
        <v>6.1660000000000004</v>
      </c>
      <c r="I3721" s="153">
        <v>3.9E-2</v>
      </c>
      <c r="J3721" s="153">
        <v>1.321</v>
      </c>
    </row>
    <row r="3722" spans="1:10" x14ac:dyDescent="0.25">
      <c r="A3722" s="152" t="s">
        <v>3482</v>
      </c>
      <c r="B3722" s="153">
        <v>2.8941780465567799</v>
      </c>
      <c r="C3722" s="153">
        <v>37.072042163797903</v>
      </c>
      <c r="D3722" s="153">
        <v>27.36</v>
      </c>
      <c r="E3722" s="153">
        <v>85.052999999999997</v>
      </c>
      <c r="F3722" s="153">
        <v>152.49700000000001</v>
      </c>
      <c r="G3722" s="153">
        <v>52.965000000000003</v>
      </c>
      <c r="H3722" s="153">
        <v>7.194</v>
      </c>
      <c r="I3722" s="153">
        <v>5.1999999999999998E-2</v>
      </c>
      <c r="J3722" s="153">
        <v>1.139</v>
      </c>
    </row>
    <row r="3723" spans="1:10" x14ac:dyDescent="0.25">
      <c r="A3723" s="152" t="s">
        <v>3483</v>
      </c>
      <c r="B3723" s="153">
        <v>33.580807011263502</v>
      </c>
      <c r="C3723" s="153">
        <v>132.71568539305301</v>
      </c>
      <c r="D3723" s="153">
        <v>68.879000000000005</v>
      </c>
      <c r="E3723" s="153">
        <v>150.02799999999999</v>
      </c>
      <c r="F3723" s="153">
        <v>125.315</v>
      </c>
      <c r="G3723" s="153">
        <v>48.98</v>
      </c>
      <c r="H3723" s="153">
        <v>32.146999999999998</v>
      </c>
      <c r="I3723" s="153">
        <v>10.202</v>
      </c>
      <c r="J3723" s="153">
        <v>0.44900000000000001</v>
      </c>
    </row>
    <row r="3724" spans="1:10" x14ac:dyDescent="0.25">
      <c r="A3724" s="152" t="s">
        <v>3484</v>
      </c>
      <c r="B3724" s="153">
        <v>27.966985143054998</v>
      </c>
      <c r="C3724" s="153">
        <v>115.563145065177</v>
      </c>
      <c r="D3724" s="153">
        <v>78.674000000000007</v>
      </c>
      <c r="E3724" s="153">
        <v>171.36199999999999</v>
      </c>
      <c r="F3724" s="153">
        <v>143.13499999999999</v>
      </c>
      <c r="G3724" s="153">
        <v>55.945</v>
      </c>
      <c r="H3724" s="153">
        <v>36.718000000000004</v>
      </c>
      <c r="I3724" s="153">
        <v>11.653</v>
      </c>
      <c r="J3724" s="153">
        <v>0.51300000000000001</v>
      </c>
    </row>
    <row r="3725" spans="1:10" x14ac:dyDescent="0.25">
      <c r="A3725" s="152" t="s">
        <v>3485</v>
      </c>
      <c r="B3725" s="153">
        <v>25.6587413676443</v>
      </c>
      <c r="C3725" s="153">
        <v>110.008066059911</v>
      </c>
      <c r="D3725" s="153">
        <v>88.784999999999997</v>
      </c>
      <c r="E3725" s="153">
        <v>193.38399999999999</v>
      </c>
      <c r="F3725" s="153">
        <v>161.53</v>
      </c>
      <c r="G3725" s="153">
        <v>63.134999999999998</v>
      </c>
      <c r="H3725" s="153">
        <v>41.436</v>
      </c>
      <c r="I3725" s="153">
        <v>13.151</v>
      </c>
      <c r="J3725" s="153">
        <v>0.57899999999999996</v>
      </c>
    </row>
    <row r="3726" spans="1:10" x14ac:dyDescent="0.25">
      <c r="A3726" s="152" t="s">
        <v>3486</v>
      </c>
      <c r="B3726" s="153">
        <v>22.2107793820566</v>
      </c>
      <c r="C3726" s="153">
        <v>107.569094533765</v>
      </c>
      <c r="D3726" s="153">
        <v>66.701999999999998</v>
      </c>
      <c r="E3726" s="153">
        <v>170.774</v>
      </c>
      <c r="F3726" s="153">
        <v>160.77500000000001</v>
      </c>
      <c r="G3726" s="153">
        <v>70.474999999999994</v>
      </c>
      <c r="H3726" s="153">
        <v>34.932000000000002</v>
      </c>
      <c r="I3726" s="153">
        <v>9.8230000000000004</v>
      </c>
      <c r="J3726" s="153">
        <v>0.51900000000000002</v>
      </c>
    </row>
    <row r="3727" spans="1:10" x14ac:dyDescent="0.25">
      <c r="A3727" s="152" t="s">
        <v>3487</v>
      </c>
      <c r="B3727" s="153">
        <v>20.109574485125499</v>
      </c>
      <c r="C3727" s="153">
        <v>106.273923491364</v>
      </c>
      <c r="D3727" s="153">
        <v>42.85</v>
      </c>
      <c r="E3727" s="153">
        <v>128.95599999999999</v>
      </c>
      <c r="F3727" s="153">
        <v>134.387</v>
      </c>
      <c r="G3727" s="153">
        <v>63.948</v>
      </c>
      <c r="H3727" s="153">
        <v>25.181999999999999</v>
      </c>
      <c r="I3727" s="153">
        <v>6.2750000000000004</v>
      </c>
      <c r="J3727" s="153">
        <v>0.40200000000000002</v>
      </c>
    </row>
    <row r="3728" spans="1:10" x14ac:dyDescent="0.25">
      <c r="A3728" s="152" t="s">
        <v>3488</v>
      </c>
      <c r="B3728" s="153">
        <v>16.3813543493476</v>
      </c>
      <c r="C3728" s="153">
        <v>101.619713673917</v>
      </c>
      <c r="D3728" s="153">
        <v>30.295999999999999</v>
      </c>
      <c r="E3728" s="153">
        <v>107.163</v>
      </c>
      <c r="F3728" s="153">
        <v>121.92</v>
      </c>
      <c r="G3728" s="153">
        <v>61.889000000000003</v>
      </c>
      <c r="H3728" s="153">
        <v>19.978000000000002</v>
      </c>
      <c r="I3728" s="153">
        <v>4.4109999999999996</v>
      </c>
      <c r="J3728" s="153">
        <v>0.34300000000000003</v>
      </c>
    </row>
    <row r="3729" spans="1:10" x14ac:dyDescent="0.25">
      <c r="A3729" s="152" t="s">
        <v>3489</v>
      </c>
      <c r="B3729" s="153">
        <v>12.7079126044571</v>
      </c>
      <c r="C3729" s="153">
        <v>92.602516615307906</v>
      </c>
      <c r="D3729" s="153">
        <v>27.832000000000001</v>
      </c>
      <c r="E3729" s="153">
        <v>101.042</v>
      </c>
      <c r="F3729" s="153">
        <v>126.93300000000001</v>
      </c>
      <c r="G3729" s="153">
        <v>71.134</v>
      </c>
      <c r="H3729" s="153">
        <v>23.184999999999999</v>
      </c>
      <c r="I3729" s="153">
        <v>4.5720000000000001</v>
      </c>
      <c r="J3729" s="153">
        <v>0.30199999999999999</v>
      </c>
    </row>
    <row r="3730" spans="1:10" x14ac:dyDescent="0.25">
      <c r="A3730" s="152" t="s">
        <v>3490</v>
      </c>
      <c r="B3730" s="153">
        <v>10.8004178381037</v>
      </c>
      <c r="C3730" s="153">
        <v>83.448254555304104</v>
      </c>
      <c r="D3730" s="153">
        <v>31.669</v>
      </c>
      <c r="E3730" s="153">
        <v>94.617000000000004</v>
      </c>
      <c r="F3730" s="153">
        <v>125.80500000000001</v>
      </c>
      <c r="G3730" s="153">
        <v>82.128</v>
      </c>
      <c r="H3730" s="153">
        <v>27.620999999999999</v>
      </c>
      <c r="I3730" s="153">
        <v>4.8410000000000002</v>
      </c>
      <c r="J3730" s="153">
        <v>0.31900000000000001</v>
      </c>
    </row>
    <row r="3731" spans="1:10" x14ac:dyDescent="0.25">
      <c r="A3731" s="152" t="s">
        <v>3491</v>
      </c>
      <c r="B3731" s="153">
        <v>8.2350914262874202</v>
      </c>
      <c r="C3731" s="153">
        <v>74.763663945026494</v>
      </c>
      <c r="D3731" s="153">
        <v>30.513000000000002</v>
      </c>
      <c r="E3731" s="153">
        <v>82.938999999999993</v>
      </c>
      <c r="F3731" s="153">
        <v>115.47199999999999</v>
      </c>
      <c r="G3731" s="153">
        <v>86.947999999999993</v>
      </c>
      <c r="H3731" s="153">
        <v>33.298999999999999</v>
      </c>
      <c r="I3731" s="153">
        <v>5.5590000000000002</v>
      </c>
      <c r="J3731" s="153">
        <v>0.27</v>
      </c>
    </row>
    <row r="3732" spans="1:10" x14ac:dyDescent="0.25">
      <c r="A3732" s="152" t="s">
        <v>3492</v>
      </c>
      <c r="B3732" s="153">
        <v>6.9783127690248303</v>
      </c>
      <c r="C3732" s="153">
        <v>70.021109127705202</v>
      </c>
      <c r="D3732" s="153">
        <v>30.317</v>
      </c>
      <c r="E3732" s="153">
        <v>74.531000000000006</v>
      </c>
      <c r="F3732" s="153">
        <v>103.97799999999999</v>
      </c>
      <c r="G3732" s="153">
        <v>90.957999999999998</v>
      </c>
      <c r="H3732" s="153">
        <v>39.603000000000002</v>
      </c>
      <c r="I3732" s="153">
        <v>7.2969999999999997</v>
      </c>
      <c r="J3732" s="153">
        <v>0.316</v>
      </c>
    </row>
    <row r="3733" spans="1:10" x14ac:dyDescent="0.25">
      <c r="A3733" s="152" t="s">
        <v>3493</v>
      </c>
      <c r="B3733" s="153">
        <v>6.2537512851313899</v>
      </c>
      <c r="C3733" s="153">
        <v>64.779495021446706</v>
      </c>
      <c r="D3733" s="153">
        <v>26.603000000000002</v>
      </c>
      <c r="E3733" s="153">
        <v>67.73</v>
      </c>
      <c r="F3733" s="153">
        <v>91.83</v>
      </c>
      <c r="G3733" s="153">
        <v>91.531999999999996</v>
      </c>
      <c r="H3733" s="153">
        <v>44.13</v>
      </c>
      <c r="I3733" s="153">
        <v>8.7409999999999997</v>
      </c>
      <c r="J3733" s="153">
        <v>0.434</v>
      </c>
    </row>
    <row r="3734" spans="1:10" x14ac:dyDescent="0.25">
      <c r="A3734" s="152" t="s">
        <v>3494</v>
      </c>
      <c r="B3734" s="153">
        <v>5.7407236406518098</v>
      </c>
      <c r="C3734" s="153">
        <v>60.334825953875203</v>
      </c>
      <c r="D3734" s="153">
        <v>25.625</v>
      </c>
      <c r="E3734" s="153">
        <v>72.682000000000002</v>
      </c>
      <c r="F3734" s="153">
        <v>101.441</v>
      </c>
      <c r="G3734" s="153">
        <v>107.788</v>
      </c>
      <c r="H3734" s="153">
        <v>56.612000000000002</v>
      </c>
      <c r="I3734" s="153">
        <v>11.436999999999999</v>
      </c>
      <c r="J3734" s="153">
        <v>0.65500000000000003</v>
      </c>
    </row>
    <row r="3735" spans="1:10" x14ac:dyDescent="0.25">
      <c r="A3735" s="152" t="s">
        <v>3495</v>
      </c>
      <c r="B3735" s="153">
        <v>4.9173893742514601</v>
      </c>
      <c r="C3735" s="153">
        <v>56.545964077120203</v>
      </c>
      <c r="D3735" s="153">
        <v>18.103000000000002</v>
      </c>
      <c r="E3735" s="153">
        <v>65.411000000000001</v>
      </c>
      <c r="F3735" s="153">
        <v>105.139</v>
      </c>
      <c r="G3735" s="153">
        <v>114.63200000000001</v>
      </c>
      <c r="H3735" s="153">
        <v>65.150999999999996</v>
      </c>
      <c r="I3735" s="153">
        <v>13.903</v>
      </c>
      <c r="J3735" s="153">
        <v>0.88100000000000001</v>
      </c>
    </row>
    <row r="3736" spans="1:10" x14ac:dyDescent="0.25">
      <c r="A3736" s="152" t="s">
        <v>3496</v>
      </c>
      <c r="B3736" s="153">
        <v>4.2294503688600198</v>
      </c>
      <c r="C3736" s="153">
        <v>53.187982292300703</v>
      </c>
      <c r="D3736" s="153">
        <v>11.180999999999999</v>
      </c>
      <c r="E3736" s="153">
        <v>54.95</v>
      </c>
      <c r="F3736" s="153">
        <v>108.985</v>
      </c>
      <c r="G3736" s="153">
        <v>126.03100000000001</v>
      </c>
      <c r="H3736" s="153">
        <v>66.765000000000001</v>
      </c>
      <c r="I3736" s="153">
        <v>13.097</v>
      </c>
      <c r="J3736" s="153">
        <v>0.59099999999999997</v>
      </c>
    </row>
    <row r="3737" spans="1:10" x14ac:dyDescent="0.25">
      <c r="A3737" s="152" t="s">
        <v>3497</v>
      </c>
      <c r="B3737" s="153">
        <v>3.8109195114535099</v>
      </c>
      <c r="C3737" s="153">
        <v>49.996266643146903</v>
      </c>
      <c r="D3737" s="153">
        <v>7.8570000000000002</v>
      </c>
      <c r="E3737" s="153">
        <v>46.981000000000002</v>
      </c>
      <c r="F3737" s="153">
        <v>118.044</v>
      </c>
      <c r="G3737" s="153">
        <v>135.47399999999999</v>
      </c>
      <c r="H3737" s="153">
        <v>60.939</v>
      </c>
      <c r="I3737" s="153">
        <v>10.542</v>
      </c>
      <c r="J3737" s="153">
        <v>0.48299999999999998</v>
      </c>
    </row>
    <row r="3738" spans="1:10" x14ac:dyDescent="0.25">
      <c r="A3738" s="152" t="s">
        <v>3498</v>
      </c>
      <c r="B3738" s="153">
        <v>3.4395911400429999</v>
      </c>
      <c r="C3738" s="153">
        <v>46.984541780735498</v>
      </c>
      <c r="D3738" s="153">
        <v>7.8390000000000004</v>
      </c>
      <c r="E3738" s="153">
        <v>46.87</v>
      </c>
      <c r="F3738" s="153">
        <v>117.764</v>
      </c>
      <c r="G3738" s="153">
        <v>135.15299999999999</v>
      </c>
      <c r="H3738" s="153">
        <v>60.795000000000002</v>
      </c>
      <c r="I3738" s="153">
        <v>10.516999999999999</v>
      </c>
      <c r="J3738" s="153">
        <v>0.48199999999999998</v>
      </c>
    </row>
    <row r="3739" spans="1:10" x14ac:dyDescent="0.25">
      <c r="A3739" s="152" t="s">
        <v>3499</v>
      </c>
      <c r="B3739" s="153">
        <v>3.0874503222378902</v>
      </c>
      <c r="C3739" s="153">
        <v>43.946812183216402</v>
      </c>
      <c r="D3739" s="153">
        <v>7.8259999999999996</v>
      </c>
      <c r="E3739" s="153">
        <v>46.795999999999999</v>
      </c>
      <c r="F3739" s="153">
        <v>117.578</v>
      </c>
      <c r="G3739" s="153">
        <v>134.94</v>
      </c>
      <c r="H3739" s="153">
        <v>60.698</v>
      </c>
      <c r="I3739" s="153">
        <v>10.500999999999999</v>
      </c>
      <c r="J3739" s="153">
        <v>0.48099999999999998</v>
      </c>
    </row>
    <row r="3740" spans="1:10" x14ac:dyDescent="0.25">
      <c r="A3740" s="152" t="s">
        <v>3500</v>
      </c>
      <c r="B3740" s="153">
        <v>2.8316061819241298</v>
      </c>
      <c r="C3740" s="153">
        <v>41.367522738741599</v>
      </c>
      <c r="D3740" s="153">
        <v>7.819</v>
      </c>
      <c r="E3740" s="153">
        <v>46.753999999999998</v>
      </c>
      <c r="F3740" s="153">
        <v>117.473</v>
      </c>
      <c r="G3740" s="153">
        <v>134.81800000000001</v>
      </c>
      <c r="H3740" s="153">
        <v>60.643999999999998</v>
      </c>
      <c r="I3740" s="153">
        <v>10.491</v>
      </c>
      <c r="J3740" s="153">
        <v>0.48099999999999998</v>
      </c>
    </row>
    <row r="3741" spans="1:10" x14ac:dyDescent="0.25">
      <c r="A3741" s="152" t="s">
        <v>3501</v>
      </c>
      <c r="B3741" s="153">
        <v>2.6264065992090999</v>
      </c>
      <c r="C3741" s="153">
        <v>38.9198046958699</v>
      </c>
      <c r="D3741" s="153">
        <v>7.8159999999999998</v>
      </c>
      <c r="E3741" s="153">
        <v>46.734000000000002</v>
      </c>
      <c r="F3741" s="153">
        <v>117.423</v>
      </c>
      <c r="G3741" s="153">
        <v>134.761</v>
      </c>
      <c r="H3741" s="153">
        <v>60.619</v>
      </c>
      <c r="I3741" s="153">
        <v>10.487</v>
      </c>
      <c r="J3741" s="153">
        <v>0.48</v>
      </c>
    </row>
    <row r="3742" spans="1:10" x14ac:dyDescent="0.25">
      <c r="A3742" s="152" t="s">
        <v>3502</v>
      </c>
      <c r="B3742" s="153">
        <v>2.4707485122800201</v>
      </c>
      <c r="C3742" s="153">
        <v>36.652892100517001</v>
      </c>
      <c r="D3742" s="153">
        <v>7.8170000000000002</v>
      </c>
      <c r="E3742" s="153">
        <v>46.735999999999997</v>
      </c>
      <c r="F3742" s="153">
        <v>117.429</v>
      </c>
      <c r="G3742" s="153">
        <v>134.76900000000001</v>
      </c>
      <c r="H3742" s="153">
        <v>60.621000000000002</v>
      </c>
      <c r="I3742" s="153">
        <v>10.488</v>
      </c>
      <c r="J3742" s="153">
        <v>0.48</v>
      </c>
    </row>
    <row r="3743" spans="1:10" x14ac:dyDescent="0.25">
      <c r="A3743" s="152" t="s">
        <v>3818</v>
      </c>
      <c r="B3743" s="153">
        <v>258.81915053623999</v>
      </c>
      <c r="C3743" s="153">
        <v>408.58651392221901</v>
      </c>
      <c r="D3743" s="153">
        <v>155.155</v>
      </c>
      <c r="E3743" s="153">
        <v>304.51299999999998</v>
      </c>
      <c r="F3743" s="153">
        <v>291.16800000000001</v>
      </c>
      <c r="G3743" s="153">
        <v>249.78399999999999</v>
      </c>
      <c r="H3743" s="153">
        <v>190.87700000000001</v>
      </c>
      <c r="I3743" s="153">
        <v>116.19799999999999</v>
      </c>
      <c r="J3743" s="153">
        <v>40.305</v>
      </c>
    </row>
    <row r="3744" spans="1:10" x14ac:dyDescent="0.25">
      <c r="A3744" s="152" t="s">
        <v>3817</v>
      </c>
      <c r="B3744" s="153">
        <v>241.89674867459499</v>
      </c>
      <c r="C3744" s="153">
        <v>389.52724892407599</v>
      </c>
      <c r="D3744" s="153">
        <v>156.559</v>
      </c>
      <c r="E3744" s="153">
        <v>307.26900000000001</v>
      </c>
      <c r="F3744" s="153">
        <v>293.803</v>
      </c>
      <c r="G3744" s="153">
        <v>252.04499999999999</v>
      </c>
      <c r="H3744" s="153">
        <v>192.60499999999999</v>
      </c>
      <c r="I3744" s="153">
        <v>117.249</v>
      </c>
      <c r="J3744" s="153">
        <v>40.67</v>
      </c>
    </row>
    <row r="3745" spans="1:10" x14ac:dyDescent="0.25">
      <c r="A3745" s="152" t="s">
        <v>3816</v>
      </c>
      <c r="B3745" s="153">
        <v>230.085695195586</v>
      </c>
      <c r="C3745" s="153">
        <v>375.86467256101298</v>
      </c>
      <c r="D3745" s="153">
        <v>156.536</v>
      </c>
      <c r="E3745" s="153">
        <v>307.22399999999999</v>
      </c>
      <c r="F3745" s="153">
        <v>293.76</v>
      </c>
      <c r="G3745" s="153">
        <v>252.00800000000001</v>
      </c>
      <c r="H3745" s="153">
        <v>192.57599999999999</v>
      </c>
      <c r="I3745" s="153">
        <v>117.232</v>
      </c>
      <c r="J3745" s="153">
        <v>40.664000000000001</v>
      </c>
    </row>
    <row r="3746" spans="1:10" x14ac:dyDescent="0.25">
      <c r="A3746" s="152" t="s">
        <v>3815</v>
      </c>
      <c r="B3746" s="153">
        <v>216.4111548775</v>
      </c>
      <c r="C3746" s="153">
        <v>360.20431503260198</v>
      </c>
      <c r="D3746" s="153">
        <v>156.30600000000001</v>
      </c>
      <c r="E3746" s="153">
        <v>306.77199999999999</v>
      </c>
      <c r="F3746" s="153">
        <v>293.32799999999997</v>
      </c>
      <c r="G3746" s="153">
        <v>251.637</v>
      </c>
      <c r="H3746" s="153">
        <v>192.29300000000001</v>
      </c>
      <c r="I3746" s="153">
        <v>117.06</v>
      </c>
      <c r="J3746" s="153">
        <v>40.603999999999999</v>
      </c>
    </row>
    <row r="3747" spans="1:10" x14ac:dyDescent="0.25">
      <c r="A3747" s="152" t="s">
        <v>3814</v>
      </c>
      <c r="B3747" s="153">
        <v>199.20989109004401</v>
      </c>
      <c r="C3747" s="153">
        <v>342.72707500394</v>
      </c>
      <c r="D3747" s="153">
        <v>155.38499999999999</v>
      </c>
      <c r="E3747" s="153">
        <v>304.96499999999997</v>
      </c>
      <c r="F3747" s="153">
        <v>291.60000000000002</v>
      </c>
      <c r="G3747" s="153">
        <v>250.155</v>
      </c>
      <c r="H3747" s="153">
        <v>191.16</v>
      </c>
      <c r="I3747" s="153">
        <v>116.37</v>
      </c>
      <c r="J3747" s="153">
        <v>40.365000000000002</v>
      </c>
    </row>
    <row r="3748" spans="1:10" x14ac:dyDescent="0.25">
      <c r="A3748" s="152" t="s">
        <v>3813</v>
      </c>
      <c r="B3748" s="153">
        <v>179.55729710415599</v>
      </c>
      <c r="C3748" s="153">
        <v>321.35104839513298</v>
      </c>
      <c r="D3748" s="153">
        <v>154.92500000000001</v>
      </c>
      <c r="E3748" s="153">
        <v>304.06099999999998</v>
      </c>
      <c r="F3748" s="153">
        <v>290.73599999999999</v>
      </c>
      <c r="G3748" s="153">
        <v>249.41399999999999</v>
      </c>
      <c r="H3748" s="153">
        <v>190.59299999999999</v>
      </c>
      <c r="I3748" s="153">
        <v>116.026</v>
      </c>
      <c r="J3748" s="153">
        <v>40.244999999999997</v>
      </c>
    </row>
    <row r="3749" spans="1:10" x14ac:dyDescent="0.25">
      <c r="A3749" s="152" t="s">
        <v>3812</v>
      </c>
      <c r="B3749" s="153">
        <v>171.68315521823001</v>
      </c>
      <c r="C3749" s="153">
        <v>317.40390153287098</v>
      </c>
      <c r="D3749" s="153">
        <v>150.78100000000001</v>
      </c>
      <c r="E3749" s="153">
        <v>295.92899999999997</v>
      </c>
      <c r="F3749" s="153">
        <v>282.95999999999998</v>
      </c>
      <c r="G3749" s="153">
        <v>242.74299999999999</v>
      </c>
      <c r="H3749" s="153">
        <v>185.49600000000001</v>
      </c>
      <c r="I3749" s="153">
        <v>112.922</v>
      </c>
      <c r="J3749" s="153">
        <v>39.168999999999997</v>
      </c>
    </row>
    <row r="3750" spans="1:10" x14ac:dyDescent="0.25">
      <c r="A3750" s="152" t="s">
        <v>3811</v>
      </c>
      <c r="B3750" s="153">
        <v>165.55906149309601</v>
      </c>
      <c r="C3750" s="153">
        <v>333.70782184304699</v>
      </c>
      <c r="D3750" s="153">
        <v>146.40700000000001</v>
      </c>
      <c r="E3750" s="153">
        <v>287.34500000000003</v>
      </c>
      <c r="F3750" s="153">
        <v>274.75200000000001</v>
      </c>
      <c r="G3750" s="153">
        <v>235.702</v>
      </c>
      <c r="H3750" s="153">
        <v>180.11500000000001</v>
      </c>
      <c r="I3750" s="153">
        <v>109.646</v>
      </c>
      <c r="J3750" s="153">
        <v>38.033000000000001</v>
      </c>
    </row>
    <row r="3751" spans="1:10" x14ac:dyDescent="0.25">
      <c r="A3751" s="152" t="s">
        <v>3810</v>
      </c>
      <c r="B3751" s="153">
        <v>164.802664183681</v>
      </c>
      <c r="C3751" s="153">
        <v>401.740138490834</v>
      </c>
      <c r="D3751" s="153">
        <v>139.51300000000001</v>
      </c>
      <c r="E3751" s="153">
        <v>276.36399999999998</v>
      </c>
      <c r="F3751" s="153">
        <v>263.17500000000001</v>
      </c>
      <c r="G3751" s="153">
        <v>225.54400000000001</v>
      </c>
      <c r="H3751" s="153">
        <v>170.61</v>
      </c>
      <c r="I3751" s="153">
        <v>101.15600000000001</v>
      </c>
      <c r="J3751" s="153">
        <v>33.637999999999998</v>
      </c>
    </row>
    <row r="3752" spans="1:10" x14ac:dyDescent="0.25">
      <c r="A3752" s="152" t="s">
        <v>3809</v>
      </c>
      <c r="B3752" s="153">
        <v>144.782281721738</v>
      </c>
      <c r="C3752" s="153">
        <v>463.775987454919</v>
      </c>
      <c r="D3752" s="153">
        <v>133.285</v>
      </c>
      <c r="E3752" s="153">
        <v>269.90499999999997</v>
      </c>
      <c r="F3752" s="153">
        <v>253.80500000000001</v>
      </c>
      <c r="G3752" s="153">
        <v>217.69499999999999</v>
      </c>
      <c r="H3752" s="153">
        <v>160.54</v>
      </c>
      <c r="I3752" s="153">
        <v>89.01</v>
      </c>
      <c r="J3752" s="153">
        <v>25.76</v>
      </c>
    </row>
    <row r="3753" spans="1:10" x14ac:dyDescent="0.25">
      <c r="A3753" s="152" t="s">
        <v>3808</v>
      </c>
      <c r="B3753" s="153">
        <v>105.675690432572</v>
      </c>
      <c r="C3753" s="153">
        <v>452.40581089203999</v>
      </c>
      <c r="D3753" s="153">
        <v>131.99100000000001</v>
      </c>
      <c r="E3753" s="153">
        <v>272.81200000000001</v>
      </c>
      <c r="F3753" s="153">
        <v>253.45500000000001</v>
      </c>
      <c r="G3753" s="153">
        <v>217.57</v>
      </c>
      <c r="H3753" s="153">
        <v>156.44300000000001</v>
      </c>
      <c r="I3753" s="153">
        <v>80.484999999999999</v>
      </c>
      <c r="J3753" s="153">
        <v>19.244</v>
      </c>
    </row>
    <row r="3754" spans="1:10" x14ac:dyDescent="0.25">
      <c r="A3754" s="152" t="s">
        <v>3807</v>
      </c>
      <c r="B3754" s="153">
        <v>77.191769405736494</v>
      </c>
      <c r="C3754" s="153">
        <v>348.44429784473198</v>
      </c>
      <c r="D3754" s="153">
        <v>130.43700000000001</v>
      </c>
      <c r="E3754" s="153">
        <v>274.15199999999999</v>
      </c>
      <c r="F3754" s="153">
        <v>260.87400000000002</v>
      </c>
      <c r="G3754" s="153">
        <v>214.345</v>
      </c>
      <c r="H3754" s="153">
        <v>147.50899999999999</v>
      </c>
      <c r="I3754" s="153">
        <v>72.304000000000002</v>
      </c>
      <c r="J3754" s="153">
        <v>16.178999999999998</v>
      </c>
    </row>
    <row r="3755" spans="1:10" x14ac:dyDescent="0.25">
      <c r="A3755" s="152" t="s">
        <v>3806</v>
      </c>
      <c r="B3755" s="153">
        <v>51.498122433131002</v>
      </c>
      <c r="C3755" s="153">
        <v>253.14090691147399</v>
      </c>
      <c r="D3755" s="153">
        <v>122.709</v>
      </c>
      <c r="E3755" s="153">
        <v>261.97500000000002</v>
      </c>
      <c r="F3755" s="153">
        <v>257.15499999999997</v>
      </c>
      <c r="G3755" s="153">
        <v>200.46299999999999</v>
      </c>
      <c r="H3755" s="153">
        <v>130.988</v>
      </c>
      <c r="I3755" s="153">
        <v>61.302</v>
      </c>
      <c r="J3755" s="153">
        <v>13.308</v>
      </c>
    </row>
    <row r="3756" spans="1:10" x14ac:dyDescent="0.25">
      <c r="A3756" s="152" t="s">
        <v>3805</v>
      </c>
      <c r="B3756" s="153">
        <v>42.5731773440342</v>
      </c>
      <c r="C3756" s="153">
        <v>228.073263164613</v>
      </c>
      <c r="D3756" s="153">
        <v>114.395</v>
      </c>
      <c r="E3756" s="153">
        <v>252.66200000000001</v>
      </c>
      <c r="F3756" s="153">
        <v>261.548</v>
      </c>
      <c r="G3756" s="153">
        <v>187.11500000000001</v>
      </c>
      <c r="H3756" s="153">
        <v>111.452</v>
      </c>
      <c r="I3756" s="153">
        <v>47.5</v>
      </c>
      <c r="J3756" s="153">
        <v>9.3680000000000003</v>
      </c>
    </row>
    <row r="3757" spans="1:10" x14ac:dyDescent="0.25">
      <c r="A3757" s="152" t="s">
        <v>3804</v>
      </c>
      <c r="B3757" s="153">
        <v>37.395275200341501</v>
      </c>
      <c r="C3757" s="153">
        <v>200.81664625406</v>
      </c>
      <c r="D3757" s="153">
        <v>106.233</v>
      </c>
      <c r="E3757" s="153">
        <v>238.99100000000001</v>
      </c>
      <c r="F3757" s="153">
        <v>253.92</v>
      </c>
      <c r="G3757" s="153">
        <v>175.21899999999999</v>
      </c>
      <c r="H3757" s="153">
        <v>99.930999999999997</v>
      </c>
      <c r="I3757" s="153">
        <v>40.697000000000003</v>
      </c>
      <c r="J3757" s="153">
        <v>7.649</v>
      </c>
    </row>
    <row r="3758" spans="1:10" x14ac:dyDescent="0.25">
      <c r="A3758" s="152" t="s">
        <v>3803</v>
      </c>
      <c r="B3758" s="153">
        <v>33.233011903552097</v>
      </c>
      <c r="C3758" s="153">
        <v>176.773189832589</v>
      </c>
      <c r="D3758" s="153">
        <v>98.381</v>
      </c>
      <c r="E3758" s="153">
        <v>225.666</v>
      </c>
      <c r="F3758" s="153">
        <v>246.005</v>
      </c>
      <c r="G3758" s="153">
        <v>164.47399999999999</v>
      </c>
      <c r="H3758" s="153">
        <v>90.016999999999996</v>
      </c>
      <c r="I3758" s="153">
        <v>35.051000000000002</v>
      </c>
      <c r="J3758" s="153">
        <v>6.2859999999999996</v>
      </c>
    </row>
    <row r="3759" spans="1:10" x14ac:dyDescent="0.25">
      <c r="A3759" s="152" t="s">
        <v>3802</v>
      </c>
      <c r="B3759" s="153">
        <v>30.089269551833301</v>
      </c>
      <c r="C3759" s="153">
        <v>155.89706997671399</v>
      </c>
      <c r="D3759" s="153">
        <v>90.858999999999995</v>
      </c>
      <c r="E3759" s="153">
        <v>212.709</v>
      </c>
      <c r="F3759" s="153">
        <v>237.852</v>
      </c>
      <c r="G3759" s="153">
        <v>154.76900000000001</v>
      </c>
      <c r="H3759" s="153">
        <v>81.457999999999998</v>
      </c>
      <c r="I3759" s="153">
        <v>30.364999999999998</v>
      </c>
      <c r="J3759" s="153">
        <v>5.1879999999999997</v>
      </c>
    </row>
    <row r="3760" spans="1:10" x14ac:dyDescent="0.25">
      <c r="A3760" s="152" t="s">
        <v>3801</v>
      </c>
      <c r="B3760" s="153">
        <v>27.846413105439701</v>
      </c>
      <c r="C3760" s="153">
        <v>138.766828899431</v>
      </c>
      <c r="D3760" s="153">
        <v>83.802999999999997</v>
      </c>
      <c r="E3760" s="153">
        <v>200.44499999999999</v>
      </c>
      <c r="F3760" s="153">
        <v>229.90199999999999</v>
      </c>
      <c r="G3760" s="153">
        <v>146.214</v>
      </c>
      <c r="H3760" s="153">
        <v>74.167000000000002</v>
      </c>
      <c r="I3760" s="153">
        <v>26.48</v>
      </c>
      <c r="J3760" s="153">
        <v>4.3090000000000002</v>
      </c>
    </row>
    <row r="3761" spans="1:10" x14ac:dyDescent="0.25">
      <c r="A3761" s="152" t="s">
        <v>3800</v>
      </c>
      <c r="B3761" s="153">
        <v>25.936226008999</v>
      </c>
      <c r="C3761" s="153">
        <v>124.201172996842</v>
      </c>
      <c r="D3761" s="153">
        <v>77.248000000000005</v>
      </c>
      <c r="E3761" s="153">
        <v>188.95400000000001</v>
      </c>
      <c r="F3761" s="153">
        <v>222.249</v>
      </c>
      <c r="G3761" s="153">
        <v>138.762</v>
      </c>
      <c r="H3761" s="153">
        <v>67.983999999999995</v>
      </c>
      <c r="I3761" s="153">
        <v>23.273</v>
      </c>
      <c r="J3761" s="153">
        <v>3.61</v>
      </c>
    </row>
    <row r="3762" spans="1:10" x14ac:dyDescent="0.25">
      <c r="A3762" s="152" t="s">
        <v>3799</v>
      </c>
      <c r="B3762" s="153">
        <v>24.159884205529501</v>
      </c>
      <c r="C3762" s="153">
        <v>111.501901791226</v>
      </c>
      <c r="D3762" s="153">
        <v>71.305999999999997</v>
      </c>
      <c r="E3762" s="153">
        <v>178.59899999999999</v>
      </c>
      <c r="F3762" s="153">
        <v>215.404</v>
      </c>
      <c r="G3762" s="153">
        <v>132.59899999999999</v>
      </c>
      <c r="H3762" s="153">
        <v>62.893000000000001</v>
      </c>
      <c r="I3762" s="153">
        <v>20.666</v>
      </c>
      <c r="J3762" s="153">
        <v>3.0529999999999999</v>
      </c>
    </row>
    <row r="3763" spans="1:10" x14ac:dyDescent="0.25">
      <c r="A3763" s="152" t="s">
        <v>3503</v>
      </c>
      <c r="B3763" s="153">
        <v>35.621756771613299</v>
      </c>
      <c r="C3763" s="153">
        <v>151.51044642673</v>
      </c>
      <c r="D3763" s="153">
        <v>85.733999999999995</v>
      </c>
      <c r="E3763" s="153">
        <v>218.91399999999999</v>
      </c>
      <c r="F3763" s="153">
        <v>179.63399999999999</v>
      </c>
      <c r="G3763" s="153">
        <v>110.583</v>
      </c>
      <c r="H3763" s="153">
        <v>54.838000000000001</v>
      </c>
      <c r="I3763" s="153">
        <v>15.285</v>
      </c>
      <c r="J3763" s="153">
        <v>1.012</v>
      </c>
    </row>
    <row r="3764" spans="1:10" x14ac:dyDescent="0.25">
      <c r="A3764" s="152" t="s">
        <v>3504</v>
      </c>
      <c r="B3764" s="153">
        <v>31.614421339884199</v>
      </c>
      <c r="C3764" s="153">
        <v>134.611484294739</v>
      </c>
      <c r="D3764" s="153">
        <v>91.745000000000005</v>
      </c>
      <c r="E3764" s="153">
        <v>255.20099999999999</v>
      </c>
      <c r="F3764" s="153">
        <v>196.96799999999999</v>
      </c>
      <c r="G3764" s="153">
        <v>116.181</v>
      </c>
      <c r="H3764" s="153">
        <v>58.137</v>
      </c>
      <c r="I3764" s="153">
        <v>15.705</v>
      </c>
      <c r="J3764" s="153">
        <v>0.96299999999999997</v>
      </c>
    </row>
    <row r="3765" spans="1:10" x14ac:dyDescent="0.25">
      <c r="A3765" s="152" t="s">
        <v>3505</v>
      </c>
      <c r="B3765" s="153">
        <v>29.367938545615601</v>
      </c>
      <c r="C3765" s="153">
        <v>129.04983785501</v>
      </c>
      <c r="D3765" s="153">
        <v>80.481999999999999</v>
      </c>
      <c r="E3765" s="153">
        <v>235.20400000000001</v>
      </c>
      <c r="F3765" s="153">
        <v>187.649</v>
      </c>
      <c r="G3765" s="153">
        <v>107.771</v>
      </c>
      <c r="H3765" s="153">
        <v>52.555</v>
      </c>
      <c r="I3765" s="153">
        <v>14.65</v>
      </c>
      <c r="J3765" s="153">
        <v>0.86899999999999999</v>
      </c>
    </row>
    <row r="3766" spans="1:10" x14ac:dyDescent="0.25">
      <c r="A3766" s="152" t="s">
        <v>3506</v>
      </c>
      <c r="B3766" s="153">
        <v>26.322703054918598</v>
      </c>
      <c r="C3766" s="153">
        <v>128.91251746243401</v>
      </c>
      <c r="D3766" s="153">
        <v>67.825000000000003</v>
      </c>
      <c r="E3766" s="153">
        <v>174.75</v>
      </c>
      <c r="F3766" s="153">
        <v>145.66200000000001</v>
      </c>
      <c r="G3766" s="153">
        <v>79.069999999999993</v>
      </c>
      <c r="H3766" s="153">
        <v>37.609000000000002</v>
      </c>
      <c r="I3766" s="153">
        <v>10.254</v>
      </c>
      <c r="J3766" s="153">
        <v>0.65</v>
      </c>
    </row>
    <row r="3767" spans="1:10" x14ac:dyDescent="0.25">
      <c r="A3767" s="152" t="s">
        <v>3507</v>
      </c>
      <c r="B3767" s="153">
        <v>21.549671115080301</v>
      </c>
      <c r="C3767" s="153">
        <v>123.688968475858</v>
      </c>
      <c r="D3767" s="153">
        <v>61.03</v>
      </c>
      <c r="E3767" s="153">
        <v>131.66200000000001</v>
      </c>
      <c r="F3767" s="153">
        <v>120.366</v>
      </c>
      <c r="G3767" s="153">
        <v>59.9</v>
      </c>
      <c r="H3767" s="153">
        <v>24.27</v>
      </c>
      <c r="I3767" s="153">
        <v>5.9770000000000003</v>
      </c>
      <c r="J3767" s="153">
        <v>0.35499999999999998</v>
      </c>
    </row>
    <row r="3768" spans="1:10" x14ac:dyDescent="0.25">
      <c r="A3768" s="152" t="s">
        <v>3508</v>
      </c>
      <c r="B3768" s="153">
        <v>17.016049517956301</v>
      </c>
      <c r="C3768" s="153">
        <v>107.660207671572</v>
      </c>
      <c r="D3768" s="153">
        <v>52.743000000000002</v>
      </c>
      <c r="E3768" s="153">
        <v>111.83199999999999</v>
      </c>
      <c r="F3768" s="153">
        <v>109.328</v>
      </c>
      <c r="G3768" s="153">
        <v>56.884999999999998</v>
      </c>
      <c r="H3768" s="153">
        <v>19.245000000000001</v>
      </c>
      <c r="I3768" s="153">
        <v>4.0999999999999996</v>
      </c>
      <c r="J3768" s="153">
        <v>0.22700000000000001</v>
      </c>
    </row>
    <row r="3769" spans="1:10" x14ac:dyDescent="0.25">
      <c r="A3769" s="152" t="s">
        <v>3509</v>
      </c>
      <c r="B3769" s="153">
        <v>13.879789648336899</v>
      </c>
      <c r="C3769" s="153">
        <v>98.756693090507298</v>
      </c>
      <c r="D3769" s="153">
        <v>51.576999999999998</v>
      </c>
      <c r="E3769" s="153">
        <v>109.621</v>
      </c>
      <c r="F3769" s="153">
        <v>109.834</v>
      </c>
      <c r="G3769" s="153">
        <v>64.308999999999997</v>
      </c>
      <c r="H3769" s="153">
        <v>21.486000000000001</v>
      </c>
      <c r="I3769" s="153">
        <v>3.851</v>
      </c>
      <c r="J3769" s="153">
        <v>0.20200000000000001</v>
      </c>
    </row>
    <row r="3770" spans="1:10" x14ac:dyDescent="0.25">
      <c r="A3770" s="152" t="s">
        <v>3510</v>
      </c>
      <c r="B3770" s="153">
        <v>12.4090405486987</v>
      </c>
      <c r="C3770" s="153">
        <v>94.169465024693906</v>
      </c>
      <c r="D3770" s="153">
        <v>53.279000000000003</v>
      </c>
      <c r="E3770" s="153">
        <v>110.15900000000001</v>
      </c>
      <c r="F3770" s="153">
        <v>113.723</v>
      </c>
      <c r="G3770" s="153">
        <v>73.67</v>
      </c>
      <c r="H3770" s="153">
        <v>27.268000000000001</v>
      </c>
      <c r="I3770" s="153">
        <v>4.6029999999999998</v>
      </c>
      <c r="J3770" s="153">
        <v>0.218</v>
      </c>
    </row>
    <row r="3771" spans="1:10" x14ac:dyDescent="0.25">
      <c r="A3771" s="152" t="s">
        <v>3511</v>
      </c>
      <c r="B3771" s="153">
        <v>10.5885141889427</v>
      </c>
      <c r="C3771" s="153">
        <v>89.922152442543904</v>
      </c>
      <c r="D3771" s="153">
        <v>59.612000000000002</v>
      </c>
      <c r="E3771" s="153">
        <v>112.50700000000001</v>
      </c>
      <c r="F3771" s="153">
        <v>114.73399999999999</v>
      </c>
      <c r="G3771" s="153">
        <v>80.156999999999996</v>
      </c>
      <c r="H3771" s="153">
        <v>32.695</v>
      </c>
      <c r="I3771" s="153">
        <v>5.9669999999999996</v>
      </c>
      <c r="J3771" s="153">
        <v>0.26800000000000002</v>
      </c>
    </row>
    <row r="3772" spans="1:10" x14ac:dyDescent="0.25">
      <c r="A3772" s="152" t="s">
        <v>3512</v>
      </c>
      <c r="B3772" s="153">
        <v>8.9319930101312597</v>
      </c>
      <c r="C3772" s="153">
        <v>85.644021749473197</v>
      </c>
      <c r="D3772" s="153">
        <v>51.33</v>
      </c>
      <c r="E3772" s="153">
        <v>108.346</v>
      </c>
      <c r="F3772" s="153">
        <v>110.34699999999999</v>
      </c>
      <c r="G3772" s="153">
        <v>85.09</v>
      </c>
      <c r="H3772" s="153">
        <v>36.607999999999997</v>
      </c>
      <c r="I3772" s="153">
        <v>7.2119999999999997</v>
      </c>
      <c r="J3772" s="153">
        <v>0.36699999999999999</v>
      </c>
    </row>
    <row r="3773" spans="1:10" x14ac:dyDescent="0.25">
      <c r="A3773" s="152" t="s">
        <v>3513</v>
      </c>
      <c r="B3773" s="153">
        <v>8.2519975984808305</v>
      </c>
      <c r="C3773" s="153">
        <v>83.161598289310504</v>
      </c>
      <c r="D3773" s="153">
        <v>43.201000000000001</v>
      </c>
      <c r="E3773" s="153">
        <v>104.131</v>
      </c>
      <c r="F3773" s="153">
        <v>115.113</v>
      </c>
      <c r="G3773" s="153">
        <v>93.882999999999996</v>
      </c>
      <c r="H3773" s="153">
        <v>43.037999999999997</v>
      </c>
      <c r="I3773" s="153">
        <v>8.5440000000000005</v>
      </c>
      <c r="J3773" s="153">
        <v>0.49</v>
      </c>
    </row>
    <row r="3774" spans="1:10" x14ac:dyDescent="0.25">
      <c r="A3774" s="152" t="s">
        <v>3514</v>
      </c>
      <c r="B3774" s="153">
        <v>8.0218977111876608</v>
      </c>
      <c r="C3774" s="153">
        <v>79.9269663254275</v>
      </c>
      <c r="D3774" s="153">
        <v>39.668999999999997</v>
      </c>
      <c r="E3774" s="153">
        <v>101.154</v>
      </c>
      <c r="F3774" s="153">
        <v>115.057</v>
      </c>
      <c r="G3774" s="153">
        <v>98.655000000000001</v>
      </c>
      <c r="H3774" s="153">
        <v>46.892000000000003</v>
      </c>
      <c r="I3774" s="153">
        <v>9.7260000000000009</v>
      </c>
      <c r="J3774" s="153">
        <v>0.64700000000000002</v>
      </c>
    </row>
    <row r="3775" spans="1:10" x14ac:dyDescent="0.25">
      <c r="A3775" s="152" t="s">
        <v>3515</v>
      </c>
      <c r="B3775" s="153">
        <v>6.9986074471425397</v>
      </c>
      <c r="C3775" s="153">
        <v>78.877009271783805</v>
      </c>
      <c r="D3775" s="153">
        <v>30.023</v>
      </c>
      <c r="E3775" s="153">
        <v>84.471999999999994</v>
      </c>
      <c r="F3775" s="153">
        <v>107.032</v>
      </c>
      <c r="G3775" s="153">
        <v>97.423000000000002</v>
      </c>
      <c r="H3775" s="153">
        <v>47.982999999999997</v>
      </c>
      <c r="I3775" s="153">
        <v>10.377000000000001</v>
      </c>
      <c r="J3775" s="153">
        <v>0.73</v>
      </c>
    </row>
    <row r="3776" spans="1:10" x14ac:dyDescent="0.25">
      <c r="A3776" s="152" t="s">
        <v>3516</v>
      </c>
      <c r="B3776" s="153">
        <v>6.2457027687075097</v>
      </c>
      <c r="C3776" s="153">
        <v>75.047997534413398</v>
      </c>
      <c r="D3776" s="153">
        <v>15.241</v>
      </c>
      <c r="E3776" s="153">
        <v>63.113</v>
      </c>
      <c r="F3776" s="153">
        <v>113.033</v>
      </c>
      <c r="G3776" s="153">
        <v>118.584</v>
      </c>
      <c r="H3776" s="153">
        <v>57.22</v>
      </c>
      <c r="I3776" s="153">
        <v>11.523</v>
      </c>
      <c r="J3776" s="153">
        <v>0.70599999999999996</v>
      </c>
    </row>
    <row r="3777" spans="1:10" x14ac:dyDescent="0.25">
      <c r="A3777" s="152" t="s">
        <v>3517</v>
      </c>
      <c r="B3777" s="153">
        <v>5.6329569906781201</v>
      </c>
      <c r="C3777" s="153">
        <v>70.253173073135699</v>
      </c>
      <c r="D3777" s="153">
        <v>7.8630000000000004</v>
      </c>
      <c r="E3777" s="153">
        <v>47.012999999999998</v>
      </c>
      <c r="F3777" s="153">
        <v>118.124</v>
      </c>
      <c r="G3777" s="153">
        <v>135.56700000000001</v>
      </c>
      <c r="H3777" s="153">
        <v>60.98</v>
      </c>
      <c r="I3777" s="153">
        <v>10.55</v>
      </c>
      <c r="J3777" s="153">
        <v>0.48299999999999998</v>
      </c>
    </row>
    <row r="3778" spans="1:10" x14ac:dyDescent="0.25">
      <c r="A3778" s="152" t="s">
        <v>3518</v>
      </c>
      <c r="B3778" s="153">
        <v>5.0896369721664696</v>
      </c>
      <c r="C3778" s="153">
        <v>65.794965080926005</v>
      </c>
      <c r="D3778" s="153">
        <v>7.883</v>
      </c>
      <c r="E3778" s="153">
        <v>47.137</v>
      </c>
      <c r="F3778" s="153">
        <v>118.435</v>
      </c>
      <c r="G3778" s="153">
        <v>135.922</v>
      </c>
      <c r="H3778" s="153">
        <v>61.140999999999998</v>
      </c>
      <c r="I3778" s="153">
        <v>10.577</v>
      </c>
      <c r="J3778" s="153">
        <v>0.48499999999999999</v>
      </c>
    </row>
    <row r="3779" spans="1:10" x14ac:dyDescent="0.25">
      <c r="A3779" s="152" t="s">
        <v>3519</v>
      </c>
      <c r="B3779" s="153">
        <v>4.6109633060774602</v>
      </c>
      <c r="C3779" s="153">
        <v>61.629213982118202</v>
      </c>
      <c r="D3779" s="153">
        <v>7.8959999999999999</v>
      </c>
      <c r="E3779" s="153">
        <v>47.210999999999999</v>
      </c>
      <c r="F3779" s="153">
        <v>118.621</v>
      </c>
      <c r="G3779" s="153">
        <v>136.136</v>
      </c>
      <c r="H3779" s="153">
        <v>61.237000000000002</v>
      </c>
      <c r="I3779" s="153">
        <v>10.593999999999999</v>
      </c>
      <c r="J3779" s="153">
        <v>0.48499999999999999</v>
      </c>
    </row>
    <row r="3780" spans="1:10" x14ac:dyDescent="0.25">
      <c r="A3780" s="152" t="s">
        <v>3520</v>
      </c>
      <c r="B3780" s="153">
        <v>4.1712279402450498</v>
      </c>
      <c r="C3780" s="153">
        <v>57.4537341388044</v>
      </c>
      <c r="D3780" s="153">
        <v>7.9130000000000003</v>
      </c>
      <c r="E3780" s="153">
        <v>47.314999999999998</v>
      </c>
      <c r="F3780" s="153">
        <v>118.881</v>
      </c>
      <c r="G3780" s="153">
        <v>136.43600000000001</v>
      </c>
      <c r="H3780" s="153">
        <v>61.371000000000002</v>
      </c>
      <c r="I3780" s="153">
        <v>10.618</v>
      </c>
      <c r="J3780" s="153">
        <v>0.48599999999999999</v>
      </c>
    </row>
    <row r="3781" spans="1:10" x14ac:dyDescent="0.25">
      <c r="A3781" s="152" t="s">
        <v>3521</v>
      </c>
      <c r="B3781" s="153">
        <v>3.7956423752499902</v>
      </c>
      <c r="C3781" s="153">
        <v>53.456523066387298</v>
      </c>
      <c r="D3781" s="153">
        <v>7.9260000000000002</v>
      </c>
      <c r="E3781" s="153">
        <v>47.393999999999998</v>
      </c>
      <c r="F3781" s="153">
        <v>119.08</v>
      </c>
      <c r="G3781" s="153">
        <v>136.66399999999999</v>
      </c>
      <c r="H3781" s="153">
        <v>61.473999999999997</v>
      </c>
      <c r="I3781" s="153">
        <v>10.635</v>
      </c>
      <c r="J3781" s="153">
        <v>0.48699999999999999</v>
      </c>
    </row>
    <row r="3782" spans="1:10" x14ac:dyDescent="0.25">
      <c r="A3782" s="152" t="s">
        <v>3522</v>
      </c>
      <c r="B3782" s="153">
        <v>3.5010289367505298</v>
      </c>
      <c r="C3782" s="153">
        <v>49.990437484582003</v>
      </c>
      <c r="D3782" s="153">
        <v>7.9379999999999997</v>
      </c>
      <c r="E3782" s="153">
        <v>47.46</v>
      </c>
      <c r="F3782" s="153">
        <v>119.248</v>
      </c>
      <c r="G3782" s="153">
        <v>136.85599999999999</v>
      </c>
      <c r="H3782" s="153">
        <v>61.56</v>
      </c>
      <c r="I3782" s="153">
        <v>10.65</v>
      </c>
      <c r="J3782" s="153">
        <v>0.48799999999999999</v>
      </c>
    </row>
    <row r="3783" spans="1:10" x14ac:dyDescent="0.25">
      <c r="A3783" s="152" t="s">
        <v>3523</v>
      </c>
      <c r="B3783" s="153">
        <v>77.213990989403101</v>
      </c>
      <c r="C3783" s="153">
        <v>297.86761211014999</v>
      </c>
      <c r="D3783" s="153">
        <v>158.922</v>
      </c>
      <c r="E3783" s="153">
        <v>278.43200000000002</v>
      </c>
      <c r="F3783" s="153">
        <v>244.24799999999999</v>
      </c>
      <c r="G3783" s="153">
        <v>182.45599999999999</v>
      </c>
      <c r="H3783" s="153">
        <v>132.66800000000001</v>
      </c>
      <c r="I3783" s="153">
        <v>48.634</v>
      </c>
      <c r="J3783" s="153">
        <v>4.82</v>
      </c>
    </row>
    <row r="3784" spans="1:10" x14ac:dyDescent="0.25">
      <c r="A3784" s="152" t="s">
        <v>3524</v>
      </c>
      <c r="B3784" s="153">
        <v>60.295252226884003</v>
      </c>
      <c r="C3784" s="153">
        <v>241.226937547962</v>
      </c>
      <c r="D3784" s="153">
        <v>156.79</v>
      </c>
      <c r="E3784" s="153">
        <v>356.17</v>
      </c>
      <c r="F3784" s="153">
        <v>258.04000000000002</v>
      </c>
      <c r="G3784" s="153">
        <v>179.39699999999999</v>
      </c>
      <c r="H3784" s="153">
        <v>101.22799999999999</v>
      </c>
      <c r="I3784" s="153">
        <v>41.984999999999999</v>
      </c>
      <c r="J3784" s="153">
        <v>4.91</v>
      </c>
    </row>
    <row r="3785" spans="1:10" x14ac:dyDescent="0.25">
      <c r="A3785" s="152" t="s">
        <v>3525</v>
      </c>
      <c r="B3785" s="153">
        <v>52.117999493631203</v>
      </c>
      <c r="C3785" s="153">
        <v>208.29224214286199</v>
      </c>
      <c r="D3785" s="153">
        <v>149.07</v>
      </c>
      <c r="E3785" s="153">
        <v>341.30500000000001</v>
      </c>
      <c r="F3785" s="153">
        <v>302.76799999999997</v>
      </c>
      <c r="G3785" s="153">
        <v>196.071</v>
      </c>
      <c r="H3785" s="153">
        <v>103.95099999999999</v>
      </c>
      <c r="I3785" s="153">
        <v>36.167000000000002</v>
      </c>
      <c r="J3785" s="153">
        <v>5.1280000000000001</v>
      </c>
    </row>
    <row r="3786" spans="1:10" x14ac:dyDescent="0.25">
      <c r="A3786" s="152" t="s">
        <v>3526</v>
      </c>
      <c r="B3786" s="153">
        <v>43.555790951502999</v>
      </c>
      <c r="C3786" s="153">
        <v>176.17999148784901</v>
      </c>
      <c r="D3786" s="153">
        <v>173.108</v>
      </c>
      <c r="E3786" s="153">
        <v>332.101</v>
      </c>
      <c r="F3786" s="153">
        <v>275.99299999999999</v>
      </c>
      <c r="G3786" s="153">
        <v>168.12700000000001</v>
      </c>
      <c r="H3786" s="153">
        <v>112.062</v>
      </c>
      <c r="I3786" s="153">
        <v>39.332000000000001</v>
      </c>
      <c r="J3786" s="153">
        <v>3.7770000000000001</v>
      </c>
    </row>
    <row r="3787" spans="1:10" x14ac:dyDescent="0.25">
      <c r="A3787" s="152" t="s">
        <v>3527</v>
      </c>
      <c r="B3787" s="153">
        <v>35.965678086687902</v>
      </c>
      <c r="C3787" s="153">
        <v>144.56425913142499</v>
      </c>
      <c r="D3787" s="153">
        <v>165.81399999999999</v>
      </c>
      <c r="E3787" s="153">
        <v>289.37400000000002</v>
      </c>
      <c r="F3787" s="153">
        <v>226.99700000000001</v>
      </c>
      <c r="G3787" s="153">
        <v>133.09899999999999</v>
      </c>
      <c r="H3787" s="153">
        <v>84.480999999999995</v>
      </c>
      <c r="I3787" s="153">
        <v>29.725999999999999</v>
      </c>
      <c r="J3787" s="153">
        <v>2.0489999999999999</v>
      </c>
    </row>
    <row r="3788" spans="1:10" x14ac:dyDescent="0.25">
      <c r="A3788" s="152" t="s">
        <v>3528</v>
      </c>
      <c r="B3788" s="153">
        <v>29.812422645082201</v>
      </c>
      <c r="C3788" s="153">
        <v>120.97416612817599</v>
      </c>
      <c r="D3788" s="153">
        <v>107.06699999999999</v>
      </c>
      <c r="E3788" s="153">
        <v>226.49700000000001</v>
      </c>
      <c r="F3788" s="153">
        <v>172.81</v>
      </c>
      <c r="G3788" s="153">
        <v>110.172</v>
      </c>
      <c r="H3788" s="153">
        <v>61.578000000000003</v>
      </c>
      <c r="I3788" s="153">
        <v>18.550999999999998</v>
      </c>
      <c r="J3788" s="153">
        <v>1.0049999999999999</v>
      </c>
    </row>
    <row r="3789" spans="1:10" x14ac:dyDescent="0.25">
      <c r="A3789" s="152" t="s">
        <v>3529</v>
      </c>
      <c r="B3789" s="153">
        <v>25.628401531048802</v>
      </c>
      <c r="C3789" s="153">
        <v>104.988604225152</v>
      </c>
      <c r="D3789" s="153">
        <v>86.394999999999996</v>
      </c>
      <c r="E3789" s="153">
        <v>187.50800000000001</v>
      </c>
      <c r="F3789" s="153">
        <v>163.483</v>
      </c>
      <c r="G3789" s="153">
        <v>92.811999999999998</v>
      </c>
      <c r="H3789" s="153">
        <v>49.398000000000003</v>
      </c>
      <c r="I3789" s="153">
        <v>14.137</v>
      </c>
      <c r="J3789" s="153">
        <v>0.48699999999999999</v>
      </c>
    </row>
    <row r="3790" spans="1:10" x14ac:dyDescent="0.25">
      <c r="A3790" s="152" t="s">
        <v>3530</v>
      </c>
      <c r="B3790" s="153">
        <v>21.187669603353399</v>
      </c>
      <c r="C3790" s="153">
        <v>85.059097686487604</v>
      </c>
      <c r="D3790" s="153">
        <v>82.072999999999993</v>
      </c>
      <c r="E3790" s="153">
        <v>185.99100000000001</v>
      </c>
      <c r="F3790" s="153">
        <v>169.893</v>
      </c>
      <c r="G3790" s="153">
        <v>110.004</v>
      </c>
      <c r="H3790" s="153">
        <v>43.62</v>
      </c>
      <c r="I3790" s="153">
        <v>12.218999999999999</v>
      </c>
      <c r="J3790" s="153">
        <v>0.52</v>
      </c>
    </row>
    <row r="3791" spans="1:10" x14ac:dyDescent="0.25">
      <c r="A3791" s="152" t="s">
        <v>3531</v>
      </c>
      <c r="B3791" s="153">
        <v>17.8915414583849</v>
      </c>
      <c r="C3791" s="153">
        <v>72.161347176906901</v>
      </c>
      <c r="D3791" s="153">
        <v>77.021000000000001</v>
      </c>
      <c r="E3791" s="153">
        <v>167.46199999999999</v>
      </c>
      <c r="F3791" s="153">
        <v>152.72900000000001</v>
      </c>
      <c r="G3791" s="153">
        <v>101.66800000000001</v>
      </c>
      <c r="H3791" s="153">
        <v>49.021000000000001</v>
      </c>
      <c r="I3791" s="153">
        <v>10.401</v>
      </c>
      <c r="J3791" s="153">
        <v>0.59799999999999998</v>
      </c>
    </row>
    <row r="3792" spans="1:10" x14ac:dyDescent="0.25">
      <c r="A3792" s="152" t="s">
        <v>3532</v>
      </c>
      <c r="B3792" s="153">
        <v>15.269210869019901</v>
      </c>
      <c r="C3792" s="153">
        <v>64.627237264308604</v>
      </c>
      <c r="D3792" s="153">
        <v>64.509</v>
      </c>
      <c r="E3792" s="153">
        <v>126.532</v>
      </c>
      <c r="F3792" s="153">
        <v>118.379</v>
      </c>
      <c r="G3792" s="153">
        <v>79.33</v>
      </c>
      <c r="H3792" s="153">
        <v>39.747999999999998</v>
      </c>
      <c r="I3792" s="153">
        <v>9.3800000000000008</v>
      </c>
      <c r="J3792" s="153">
        <v>0.84199999999999997</v>
      </c>
    </row>
    <row r="3793" spans="1:10" x14ac:dyDescent="0.25">
      <c r="A3793" s="152" t="s">
        <v>3533</v>
      </c>
      <c r="B3793" s="153">
        <v>13.397867444022699</v>
      </c>
      <c r="C3793" s="153">
        <v>60.346955748735503</v>
      </c>
      <c r="D3793" s="153">
        <v>49.444000000000003</v>
      </c>
      <c r="E3793" s="153">
        <v>130.965</v>
      </c>
      <c r="F3793" s="153">
        <v>115.949</v>
      </c>
      <c r="G3793" s="153">
        <v>80.521000000000001</v>
      </c>
      <c r="H3793" s="153">
        <v>40.122999999999998</v>
      </c>
      <c r="I3793" s="153">
        <v>9.3330000000000002</v>
      </c>
      <c r="J3793" s="153">
        <v>1.605</v>
      </c>
    </row>
    <row r="3794" spans="1:10" x14ac:dyDescent="0.25">
      <c r="A3794" s="152" t="s">
        <v>3534</v>
      </c>
      <c r="B3794" s="153">
        <v>12.3220169628273</v>
      </c>
      <c r="C3794" s="153">
        <v>55.853897454977002</v>
      </c>
      <c r="D3794" s="153">
        <v>49.95</v>
      </c>
      <c r="E3794" s="153">
        <v>137.369</v>
      </c>
      <c r="F3794" s="153">
        <v>142.40600000000001</v>
      </c>
      <c r="G3794" s="153">
        <v>97.138000000000005</v>
      </c>
      <c r="H3794" s="153">
        <v>48.585999999999999</v>
      </c>
      <c r="I3794" s="153">
        <v>8.9440000000000008</v>
      </c>
      <c r="J3794" s="153">
        <v>2.7869999999999999</v>
      </c>
    </row>
    <row r="3795" spans="1:10" x14ac:dyDescent="0.25">
      <c r="A3795" s="152" t="s">
        <v>3535</v>
      </c>
      <c r="B3795" s="153">
        <v>10.925133506385601</v>
      </c>
      <c r="C3795" s="153">
        <v>50.674063166067199</v>
      </c>
      <c r="D3795" s="153">
        <v>47.283000000000001</v>
      </c>
      <c r="E3795" s="153">
        <v>151.70400000000001</v>
      </c>
      <c r="F3795" s="153">
        <v>123.938</v>
      </c>
      <c r="G3795" s="153">
        <v>83.617999999999995</v>
      </c>
      <c r="H3795" s="153">
        <v>40.466999999999999</v>
      </c>
      <c r="I3795" s="153">
        <v>9.3879999999999999</v>
      </c>
      <c r="J3795" s="153">
        <v>3.6019999999999999</v>
      </c>
    </row>
    <row r="3796" spans="1:10" x14ac:dyDescent="0.25">
      <c r="A3796" s="152" t="s">
        <v>3536</v>
      </c>
      <c r="B3796" s="153">
        <v>9.8015991143564101</v>
      </c>
      <c r="C3796" s="153">
        <v>46.099618649633598</v>
      </c>
      <c r="D3796" s="153">
        <v>39.551000000000002</v>
      </c>
      <c r="E3796" s="153">
        <v>151.60599999999999</v>
      </c>
      <c r="F3796" s="153">
        <v>116.95399999999999</v>
      </c>
      <c r="G3796" s="153">
        <v>77.474000000000004</v>
      </c>
      <c r="H3796" s="153">
        <v>36.475999999999999</v>
      </c>
      <c r="I3796" s="153">
        <v>8.407</v>
      </c>
      <c r="J3796" s="153">
        <v>6.2720000000000002</v>
      </c>
    </row>
    <row r="3797" spans="1:10" x14ac:dyDescent="0.25">
      <c r="A3797" s="152" t="s">
        <v>3537</v>
      </c>
      <c r="B3797" s="153">
        <v>8.8162854396183192</v>
      </c>
      <c r="C3797" s="153">
        <v>42.068086008291601</v>
      </c>
      <c r="D3797" s="153">
        <v>35.296999999999997</v>
      </c>
      <c r="E3797" s="153">
        <v>146.50700000000001</v>
      </c>
      <c r="F3797" s="153">
        <v>111.624</v>
      </c>
      <c r="G3797" s="153">
        <v>73.858000000000004</v>
      </c>
      <c r="H3797" s="153">
        <v>34.338000000000001</v>
      </c>
      <c r="I3797" s="153">
        <v>7.8689999999999998</v>
      </c>
      <c r="J3797" s="153">
        <v>7.5270000000000001</v>
      </c>
    </row>
    <row r="3798" spans="1:10" x14ac:dyDescent="0.25">
      <c r="A3798" s="152" t="s">
        <v>3538</v>
      </c>
      <c r="B3798" s="153">
        <v>8.0089550431982097</v>
      </c>
      <c r="C3798" s="153">
        <v>38.559127205251201</v>
      </c>
      <c r="D3798" s="153">
        <v>31.696999999999999</v>
      </c>
      <c r="E3798" s="153">
        <v>141.62299999999999</v>
      </c>
      <c r="F3798" s="153">
        <v>107.71599999999999</v>
      </c>
      <c r="G3798" s="153">
        <v>71.58</v>
      </c>
      <c r="H3798" s="153">
        <v>32.881999999999998</v>
      </c>
      <c r="I3798" s="153">
        <v>7.4790000000000001</v>
      </c>
      <c r="J3798" s="153">
        <v>8.6630000000000003</v>
      </c>
    </row>
    <row r="3799" spans="1:10" x14ac:dyDescent="0.25">
      <c r="A3799" s="152" t="s">
        <v>3539</v>
      </c>
      <c r="B3799" s="153">
        <v>7.3443996843755004</v>
      </c>
      <c r="C3799" s="153">
        <v>35.299111598435402</v>
      </c>
      <c r="D3799" s="153">
        <v>28.675000000000001</v>
      </c>
      <c r="E3799" s="153">
        <v>137.06200000000001</v>
      </c>
      <c r="F3799" s="153">
        <v>105.20099999999999</v>
      </c>
      <c r="G3799" s="153">
        <v>70.596000000000004</v>
      </c>
      <c r="H3799" s="153">
        <v>32.070999999999998</v>
      </c>
      <c r="I3799" s="153">
        <v>7.2220000000000004</v>
      </c>
      <c r="J3799" s="153">
        <v>9.5730000000000004</v>
      </c>
    </row>
    <row r="3800" spans="1:10" x14ac:dyDescent="0.25">
      <c r="A3800" s="152" t="s">
        <v>3540</v>
      </c>
      <c r="B3800" s="153">
        <v>6.7788104708702601</v>
      </c>
      <c r="C3800" s="153">
        <v>32.330373202653597</v>
      </c>
      <c r="D3800" s="153">
        <v>26.08</v>
      </c>
      <c r="E3800" s="153">
        <v>132.51900000000001</v>
      </c>
      <c r="F3800" s="153">
        <v>103.788</v>
      </c>
      <c r="G3800" s="153">
        <v>70.715000000000003</v>
      </c>
      <c r="H3800" s="153">
        <v>31.795999999999999</v>
      </c>
      <c r="I3800" s="153">
        <v>7.077</v>
      </c>
      <c r="J3800" s="153">
        <v>10.145</v>
      </c>
    </row>
    <row r="3801" spans="1:10" x14ac:dyDescent="0.25">
      <c r="A3801" s="152" t="s">
        <v>3541</v>
      </c>
      <c r="B3801" s="153">
        <v>6.2763084759300796</v>
      </c>
      <c r="C3801" s="153">
        <v>29.7182124315785</v>
      </c>
      <c r="D3801" s="153">
        <v>23.82</v>
      </c>
      <c r="E3801" s="153">
        <v>127.818</v>
      </c>
      <c r="F3801" s="153">
        <v>103.34099999999999</v>
      </c>
      <c r="G3801" s="153">
        <v>71.873000000000005</v>
      </c>
      <c r="H3801" s="153">
        <v>32.005000000000003</v>
      </c>
      <c r="I3801" s="153">
        <v>7.0309999999999997</v>
      </c>
      <c r="J3801" s="153">
        <v>10.292</v>
      </c>
    </row>
    <row r="3802" spans="1:10" x14ac:dyDescent="0.25">
      <c r="A3802" s="152" t="s">
        <v>3542</v>
      </c>
      <c r="B3802" s="153">
        <v>5.8184510813700197</v>
      </c>
      <c r="C3802" s="153">
        <v>27.376505190240799</v>
      </c>
      <c r="D3802" s="153">
        <v>21.829000000000001</v>
      </c>
      <c r="E3802" s="153">
        <v>122.79900000000001</v>
      </c>
      <c r="F3802" s="153">
        <v>103.729</v>
      </c>
      <c r="G3802" s="153">
        <v>74.028999999999996</v>
      </c>
      <c r="H3802" s="153">
        <v>32.68</v>
      </c>
      <c r="I3802" s="153">
        <v>7.07</v>
      </c>
      <c r="J3802" s="153">
        <v>9.984</v>
      </c>
    </row>
    <row r="3803" spans="1:10" x14ac:dyDescent="0.25">
      <c r="A3803" s="152" t="s">
        <v>3543</v>
      </c>
      <c r="B3803" s="153">
        <v>63.9824086774519</v>
      </c>
      <c r="C3803" s="153">
        <v>151.320355796645</v>
      </c>
      <c r="D3803" s="153">
        <v>59.487000000000002</v>
      </c>
      <c r="E3803" s="153">
        <v>150.17400000000001</v>
      </c>
      <c r="F3803" s="153">
        <v>147.97300000000001</v>
      </c>
      <c r="G3803" s="153">
        <v>104.28100000000001</v>
      </c>
      <c r="H3803" s="153">
        <v>60.088000000000001</v>
      </c>
      <c r="I3803" s="153">
        <v>20.196999999999999</v>
      </c>
      <c r="J3803" s="153">
        <v>3.8</v>
      </c>
    </row>
    <row r="3804" spans="1:10" x14ac:dyDescent="0.25">
      <c r="A3804" s="152" t="s">
        <v>3544</v>
      </c>
      <c r="B3804" s="153">
        <v>59.126425191152201</v>
      </c>
      <c r="C3804" s="153">
        <v>140.616538000021</v>
      </c>
      <c r="D3804" s="153">
        <v>61.677999999999997</v>
      </c>
      <c r="E3804" s="153">
        <v>155.64599999999999</v>
      </c>
      <c r="F3804" s="153">
        <v>153.34700000000001</v>
      </c>
      <c r="G3804" s="153">
        <v>108.164</v>
      </c>
      <c r="H3804" s="153">
        <v>62.277999999999999</v>
      </c>
      <c r="I3804" s="153">
        <v>20.890999999999998</v>
      </c>
      <c r="J3804" s="153">
        <v>3.996</v>
      </c>
    </row>
    <row r="3805" spans="1:10" x14ac:dyDescent="0.25">
      <c r="A3805" s="152" t="s">
        <v>3545</v>
      </c>
      <c r="B3805" s="153">
        <v>53.452738322091399</v>
      </c>
      <c r="C3805" s="153">
        <v>128.45518158503</v>
      </c>
      <c r="D3805" s="153">
        <v>63.191000000000003</v>
      </c>
      <c r="E3805" s="153">
        <v>159.471</v>
      </c>
      <c r="F3805" s="153">
        <v>157.17400000000001</v>
      </c>
      <c r="G3805" s="153">
        <v>110.78</v>
      </c>
      <c r="H3805" s="153">
        <v>63.789000000000001</v>
      </c>
      <c r="I3805" s="153">
        <v>21.494</v>
      </c>
      <c r="J3805" s="153">
        <v>4.101</v>
      </c>
    </row>
    <row r="3806" spans="1:10" x14ac:dyDescent="0.25">
      <c r="A3806" s="152" t="s">
        <v>3546</v>
      </c>
      <c r="B3806" s="153">
        <v>52.572167064824498</v>
      </c>
      <c r="C3806" s="153">
        <v>125.66399662731899</v>
      </c>
      <c r="D3806" s="153">
        <v>61.000999999999998</v>
      </c>
      <c r="E3806" s="153">
        <v>154.00200000000001</v>
      </c>
      <c r="F3806" s="153">
        <v>151.80099999999999</v>
      </c>
      <c r="G3806" s="153">
        <v>107</v>
      </c>
      <c r="H3806" s="153">
        <v>61.600999999999999</v>
      </c>
      <c r="I3806" s="153">
        <v>20.696999999999999</v>
      </c>
      <c r="J3806" s="153">
        <v>3.8980000000000001</v>
      </c>
    </row>
    <row r="3807" spans="1:10" x14ac:dyDescent="0.25">
      <c r="A3807" s="152" t="s">
        <v>3547</v>
      </c>
      <c r="B3807" s="153">
        <v>51.697856766243802</v>
      </c>
      <c r="C3807" s="153">
        <v>122.938309808751</v>
      </c>
      <c r="D3807" s="153">
        <v>65.400000000000006</v>
      </c>
      <c r="E3807" s="153">
        <v>165</v>
      </c>
      <c r="F3807" s="153">
        <v>162.6</v>
      </c>
      <c r="G3807" s="153">
        <v>114.6</v>
      </c>
      <c r="H3807" s="153">
        <v>66</v>
      </c>
      <c r="I3807" s="153">
        <v>22.2</v>
      </c>
      <c r="J3807" s="153">
        <v>4.2</v>
      </c>
    </row>
    <row r="3808" spans="1:10" x14ac:dyDescent="0.25">
      <c r="A3808" s="152" t="s">
        <v>3548</v>
      </c>
      <c r="B3808" s="153">
        <v>47.444814092870601</v>
      </c>
      <c r="C3808" s="153">
        <v>114.29349933452799</v>
      </c>
      <c r="D3808" s="153">
        <v>71.075999999999993</v>
      </c>
      <c r="E3808" s="153">
        <v>159.06399999999999</v>
      </c>
      <c r="F3808" s="153">
        <v>151.053</v>
      </c>
      <c r="G3808" s="153">
        <v>109.414</v>
      </c>
      <c r="H3808" s="153">
        <v>63.665999999999997</v>
      </c>
      <c r="I3808" s="153">
        <v>21.524999999999999</v>
      </c>
      <c r="J3808" s="153">
        <v>2.202</v>
      </c>
    </row>
    <row r="3809" spans="1:10" x14ac:dyDescent="0.25">
      <c r="A3809" s="152" t="s">
        <v>3549</v>
      </c>
      <c r="B3809" s="153">
        <v>37.362387727349002</v>
      </c>
      <c r="C3809" s="153">
        <v>106.46249675577501</v>
      </c>
      <c r="D3809" s="153">
        <v>62.6</v>
      </c>
      <c r="E3809" s="153">
        <v>139.5</v>
      </c>
      <c r="F3809" s="153">
        <v>140.101</v>
      </c>
      <c r="G3809" s="153">
        <v>98.6</v>
      </c>
      <c r="H3809" s="153">
        <v>54.402000000000001</v>
      </c>
      <c r="I3809" s="153">
        <v>17.399000000000001</v>
      </c>
      <c r="J3809" s="153">
        <v>1.3979999999999999</v>
      </c>
    </row>
    <row r="3810" spans="1:10" x14ac:dyDescent="0.25">
      <c r="A3810" s="152" t="s">
        <v>3550</v>
      </c>
      <c r="B3810" s="153">
        <v>26.044642064803899</v>
      </c>
      <c r="C3810" s="153">
        <v>103.088866525641</v>
      </c>
      <c r="D3810" s="153">
        <v>66.427000000000007</v>
      </c>
      <c r="E3810" s="153">
        <v>124.849</v>
      </c>
      <c r="F3810" s="153">
        <v>138.75399999999999</v>
      </c>
      <c r="G3810" s="153">
        <v>103.441</v>
      </c>
      <c r="H3810" s="153">
        <v>55.021999999999998</v>
      </c>
      <c r="I3810" s="153">
        <v>16.504999999999999</v>
      </c>
      <c r="J3810" s="153">
        <v>1.002</v>
      </c>
    </row>
    <row r="3811" spans="1:10" x14ac:dyDescent="0.25">
      <c r="A3811" s="152" t="s">
        <v>3551</v>
      </c>
      <c r="B3811" s="153">
        <v>23.105838194122899</v>
      </c>
      <c r="C3811" s="153">
        <v>97.311899475068401</v>
      </c>
      <c r="D3811" s="153">
        <v>70.600999999999999</v>
      </c>
      <c r="E3811" s="153">
        <v>123.574</v>
      </c>
      <c r="F3811" s="153">
        <v>133.887</v>
      </c>
      <c r="G3811" s="153">
        <v>101.54300000000001</v>
      </c>
      <c r="H3811" s="153">
        <v>51.970999999999997</v>
      </c>
      <c r="I3811" s="153">
        <v>15.523</v>
      </c>
      <c r="J3811" s="153">
        <v>0.90100000000000002</v>
      </c>
    </row>
    <row r="3812" spans="1:10" x14ac:dyDescent="0.25">
      <c r="A3812" s="152" t="s">
        <v>3552</v>
      </c>
      <c r="B3812" s="153">
        <v>18.445962169051601</v>
      </c>
      <c r="C3812" s="153">
        <v>91.795362862149105</v>
      </c>
      <c r="D3812" s="153">
        <v>67.284000000000006</v>
      </c>
      <c r="E3812" s="153">
        <v>118.57299999999999</v>
      </c>
      <c r="F3812" s="153">
        <v>124.971</v>
      </c>
      <c r="G3812" s="153">
        <v>91.281999999999996</v>
      </c>
      <c r="H3812" s="153">
        <v>44.591999999999999</v>
      </c>
      <c r="I3812" s="153">
        <v>12.599</v>
      </c>
      <c r="J3812" s="153">
        <v>0.69899999999999995</v>
      </c>
    </row>
    <row r="3813" spans="1:10" x14ac:dyDescent="0.25">
      <c r="A3813" s="152" t="s">
        <v>3553</v>
      </c>
      <c r="B3813" s="153">
        <v>17.335844594015601</v>
      </c>
      <c r="C3813" s="153">
        <v>83.197655486812096</v>
      </c>
      <c r="D3813" s="153">
        <v>63.487000000000002</v>
      </c>
      <c r="E3813" s="153">
        <v>105.876</v>
      </c>
      <c r="F3813" s="153">
        <v>113.47499999999999</v>
      </c>
      <c r="G3813" s="153">
        <v>92.078000000000003</v>
      </c>
      <c r="H3813" s="153">
        <v>49.287999999999997</v>
      </c>
      <c r="I3813" s="153">
        <v>14.797000000000001</v>
      </c>
      <c r="J3813" s="153">
        <v>0.999</v>
      </c>
    </row>
    <row r="3814" spans="1:10" x14ac:dyDescent="0.25">
      <c r="A3814" s="152" t="s">
        <v>3554</v>
      </c>
      <c r="B3814" s="153">
        <v>15.9581908940609</v>
      </c>
      <c r="C3814" s="153">
        <v>83.561190153529495</v>
      </c>
      <c r="D3814" s="153">
        <v>61.243000000000002</v>
      </c>
      <c r="E3814" s="153">
        <v>101.04</v>
      </c>
      <c r="F3814" s="153">
        <v>108.75700000000001</v>
      </c>
      <c r="G3814" s="153">
        <v>89.012</v>
      </c>
      <c r="H3814" s="153">
        <v>48.213000000000001</v>
      </c>
      <c r="I3814" s="153">
        <v>14.734</v>
      </c>
      <c r="J3814" s="153">
        <v>1.0009999999999999</v>
      </c>
    </row>
    <row r="3815" spans="1:10" x14ac:dyDescent="0.25">
      <c r="A3815" s="152" t="s">
        <v>3555</v>
      </c>
      <c r="B3815" s="153">
        <v>15.035903540379</v>
      </c>
      <c r="C3815" s="153">
        <v>78.368278673059095</v>
      </c>
      <c r="D3815" s="153">
        <v>57.984000000000002</v>
      </c>
      <c r="E3815" s="153">
        <v>97.576999999999998</v>
      </c>
      <c r="F3815" s="153">
        <v>106.075</v>
      </c>
      <c r="G3815" s="153">
        <v>85.777000000000001</v>
      </c>
      <c r="H3815" s="153">
        <v>45.789000000000001</v>
      </c>
      <c r="I3815" s="153">
        <v>13.896000000000001</v>
      </c>
      <c r="J3815" s="153">
        <v>0.90200000000000002</v>
      </c>
    </row>
    <row r="3816" spans="1:10" x14ac:dyDescent="0.25">
      <c r="A3816" s="152" t="s">
        <v>3556</v>
      </c>
      <c r="B3816" s="153">
        <v>13.1210424614353</v>
      </c>
      <c r="C3816" s="153">
        <v>75.128927805993897</v>
      </c>
      <c r="D3816" s="153">
        <v>54.31</v>
      </c>
      <c r="E3816" s="153">
        <v>93.697000000000003</v>
      </c>
      <c r="F3816" s="153">
        <v>104.248</v>
      </c>
      <c r="G3816" s="153">
        <v>84.460999999999999</v>
      </c>
      <c r="H3816" s="153">
        <v>44.851999999999997</v>
      </c>
      <c r="I3816" s="153">
        <v>13.68</v>
      </c>
      <c r="J3816" s="153">
        <v>0.83199999999999996</v>
      </c>
    </row>
    <row r="3817" spans="1:10" x14ac:dyDescent="0.25">
      <c r="A3817" s="152" t="s">
        <v>3557</v>
      </c>
      <c r="B3817" s="153">
        <v>11.7315711013458</v>
      </c>
      <c r="C3817" s="153">
        <v>71.012394623632801</v>
      </c>
      <c r="D3817" s="153">
        <v>51.357999999999997</v>
      </c>
      <c r="E3817" s="153">
        <v>90.724000000000004</v>
      </c>
      <c r="F3817" s="153">
        <v>102.852</v>
      </c>
      <c r="G3817" s="153">
        <v>83.796000000000006</v>
      </c>
      <c r="H3817" s="153">
        <v>44.293999999999997</v>
      </c>
      <c r="I3817" s="153">
        <v>13.438000000000001</v>
      </c>
      <c r="J3817" s="153">
        <v>0.79800000000000004</v>
      </c>
    </row>
    <row r="3818" spans="1:10" x14ac:dyDescent="0.25">
      <c r="A3818" s="152" t="s">
        <v>3558</v>
      </c>
      <c r="B3818" s="153">
        <v>10.5166419193792</v>
      </c>
      <c r="C3818" s="153">
        <v>67.163380663558002</v>
      </c>
      <c r="D3818" s="153">
        <v>48.252000000000002</v>
      </c>
      <c r="E3818" s="153">
        <v>87.96</v>
      </c>
      <c r="F3818" s="153">
        <v>102.114</v>
      </c>
      <c r="G3818" s="153">
        <v>83.887</v>
      </c>
      <c r="H3818" s="153">
        <v>44.084000000000003</v>
      </c>
      <c r="I3818" s="153">
        <v>13.239000000000001</v>
      </c>
      <c r="J3818" s="153">
        <v>0.76400000000000001</v>
      </c>
    </row>
    <row r="3819" spans="1:10" x14ac:dyDescent="0.25">
      <c r="A3819" s="152" t="s">
        <v>3559</v>
      </c>
      <c r="B3819" s="153">
        <v>9.5645045716401498</v>
      </c>
      <c r="C3819" s="153">
        <v>63.377136709392602</v>
      </c>
      <c r="D3819" s="153">
        <v>44.956000000000003</v>
      </c>
      <c r="E3819" s="153">
        <v>85.242000000000004</v>
      </c>
      <c r="F3819" s="153">
        <v>101.807</v>
      </c>
      <c r="G3819" s="153">
        <v>84.593999999999994</v>
      </c>
      <c r="H3819" s="153">
        <v>44.139000000000003</v>
      </c>
      <c r="I3819" s="153">
        <v>13.064</v>
      </c>
      <c r="J3819" s="153">
        <v>0.73799999999999999</v>
      </c>
    </row>
    <row r="3820" spans="1:10" x14ac:dyDescent="0.25">
      <c r="A3820" s="152" t="s">
        <v>3560</v>
      </c>
      <c r="B3820" s="153">
        <v>8.7025018317840104</v>
      </c>
      <c r="C3820" s="153">
        <v>59.627983033685602</v>
      </c>
      <c r="D3820" s="153">
        <v>41.564</v>
      </c>
      <c r="E3820" s="153">
        <v>82.643000000000001</v>
      </c>
      <c r="F3820" s="153">
        <v>102.04300000000001</v>
      </c>
      <c r="G3820" s="153">
        <v>86.003</v>
      </c>
      <c r="H3820" s="153">
        <v>44.500999999999998</v>
      </c>
      <c r="I3820" s="153">
        <v>12.914999999999999</v>
      </c>
      <c r="J3820" s="153">
        <v>0.71099999999999997</v>
      </c>
    </row>
    <row r="3821" spans="1:10" x14ac:dyDescent="0.25">
      <c r="A3821" s="152" t="s">
        <v>3561</v>
      </c>
      <c r="B3821" s="153">
        <v>8.0197842650732198</v>
      </c>
      <c r="C3821" s="153">
        <v>55.969975619062502</v>
      </c>
      <c r="D3821" s="153">
        <v>38.098999999999997</v>
      </c>
      <c r="E3821" s="153">
        <v>80.09</v>
      </c>
      <c r="F3821" s="153">
        <v>102.752</v>
      </c>
      <c r="G3821" s="153">
        <v>88.075000000000003</v>
      </c>
      <c r="H3821" s="153">
        <v>45.146000000000001</v>
      </c>
      <c r="I3821" s="153">
        <v>12.791</v>
      </c>
      <c r="J3821" s="153">
        <v>0.68700000000000006</v>
      </c>
    </row>
    <row r="3822" spans="1:10" x14ac:dyDescent="0.25">
      <c r="A3822" s="152" t="s">
        <v>3562</v>
      </c>
      <c r="B3822" s="153">
        <v>7.3519099158855203</v>
      </c>
      <c r="C3822" s="153">
        <v>52.263639699209698</v>
      </c>
      <c r="D3822" s="153">
        <v>34.499000000000002</v>
      </c>
      <c r="E3822" s="153">
        <v>77.34</v>
      </c>
      <c r="F3822" s="153">
        <v>103.60599999999999</v>
      </c>
      <c r="G3822" s="153">
        <v>90.563000000000002</v>
      </c>
      <c r="H3822" s="153">
        <v>45.938000000000002</v>
      </c>
      <c r="I3822" s="153">
        <v>12.646000000000001</v>
      </c>
      <c r="J3822" s="153">
        <v>0.66800000000000004</v>
      </c>
    </row>
    <row r="3823" spans="1:10" x14ac:dyDescent="0.25">
      <c r="A3823" s="152" t="s">
        <v>3563</v>
      </c>
      <c r="B3823" s="153">
        <v>159.928383087844</v>
      </c>
      <c r="C3823" s="153">
        <v>194.92387835930899</v>
      </c>
      <c r="D3823" s="153">
        <v>36.292999999999999</v>
      </c>
      <c r="E3823" s="153">
        <v>217.96899999999999</v>
      </c>
      <c r="F3823" s="153">
        <v>230.261</v>
      </c>
      <c r="G3823" s="153">
        <v>222.185</v>
      </c>
      <c r="H3823" s="153">
        <v>170.65600000000001</v>
      </c>
      <c r="I3823" s="153">
        <v>93.998000000000005</v>
      </c>
      <c r="J3823" s="153">
        <v>39.578000000000003</v>
      </c>
    </row>
    <row r="3824" spans="1:10" x14ac:dyDescent="0.25">
      <c r="A3824" s="152" t="s">
        <v>3564</v>
      </c>
      <c r="B3824" s="153">
        <v>144.732949269469</v>
      </c>
      <c r="C3824" s="153">
        <v>178.56611849687201</v>
      </c>
      <c r="D3824" s="153">
        <v>36.292999999999999</v>
      </c>
      <c r="E3824" s="153">
        <v>217.96899999999999</v>
      </c>
      <c r="F3824" s="153">
        <v>230.261</v>
      </c>
      <c r="G3824" s="153">
        <v>222.185</v>
      </c>
      <c r="H3824" s="153">
        <v>170.65600000000001</v>
      </c>
      <c r="I3824" s="153">
        <v>93.998000000000005</v>
      </c>
      <c r="J3824" s="153">
        <v>39.578000000000003</v>
      </c>
    </row>
    <row r="3825" spans="1:10" x14ac:dyDescent="0.25">
      <c r="A3825" s="152" t="s">
        <v>3565</v>
      </c>
      <c r="B3825" s="153">
        <v>130.14053685168599</v>
      </c>
      <c r="C3825" s="153">
        <v>162.018930619033</v>
      </c>
      <c r="D3825" s="153">
        <v>36.978000000000002</v>
      </c>
      <c r="E3825" s="153">
        <v>231.209</v>
      </c>
      <c r="F3825" s="153">
        <v>247.37899999999999</v>
      </c>
      <c r="G3825" s="153">
        <v>229.21799999999999</v>
      </c>
      <c r="H3825" s="153">
        <v>177.56299999999999</v>
      </c>
      <c r="I3825" s="153">
        <v>98.069000000000003</v>
      </c>
      <c r="J3825" s="153">
        <v>38.524000000000001</v>
      </c>
    </row>
    <row r="3826" spans="1:10" x14ac:dyDescent="0.25">
      <c r="A3826" s="152" t="s">
        <v>3566</v>
      </c>
      <c r="B3826" s="153">
        <v>116.24762924619</v>
      </c>
      <c r="C3826" s="153">
        <v>146.012766516928</v>
      </c>
      <c r="D3826" s="153">
        <v>37.887999999999998</v>
      </c>
      <c r="E3826" s="153">
        <v>252.11699999999999</v>
      </c>
      <c r="F3826" s="153">
        <v>272.10899999999998</v>
      </c>
      <c r="G3826" s="153">
        <v>236.548</v>
      </c>
      <c r="H3826" s="153">
        <v>190.77</v>
      </c>
      <c r="I3826" s="153">
        <v>98.406999999999996</v>
      </c>
      <c r="J3826" s="153">
        <v>31.440999999999999</v>
      </c>
    </row>
    <row r="3827" spans="1:10" x14ac:dyDescent="0.25">
      <c r="A3827" s="152" t="s">
        <v>3567</v>
      </c>
      <c r="B3827" s="153">
        <v>103.68510059057201</v>
      </c>
      <c r="C3827" s="153">
        <v>135.90143386627099</v>
      </c>
      <c r="D3827" s="153">
        <v>38.488999999999997</v>
      </c>
      <c r="E3827" s="153">
        <v>271.55099999999999</v>
      </c>
      <c r="F3827" s="153">
        <v>287.95800000000003</v>
      </c>
      <c r="G3827" s="153">
        <v>235.05199999999999</v>
      </c>
      <c r="H3827" s="153">
        <v>187.166</v>
      </c>
      <c r="I3827" s="153">
        <v>88.918999999999997</v>
      </c>
      <c r="J3827" s="153">
        <v>21.585000000000001</v>
      </c>
    </row>
    <row r="3828" spans="1:10" x14ac:dyDescent="0.25">
      <c r="A3828" s="152" t="s">
        <v>3568</v>
      </c>
      <c r="B3828" s="153">
        <v>95.5771582428182</v>
      </c>
      <c r="C3828" s="153">
        <v>128.77623891566401</v>
      </c>
      <c r="D3828" s="153">
        <v>37.670999999999999</v>
      </c>
      <c r="E3828" s="153">
        <v>280.33300000000003</v>
      </c>
      <c r="F3828" s="153">
        <v>282.42500000000001</v>
      </c>
      <c r="G3828" s="153">
        <v>215.202</v>
      </c>
      <c r="H3828" s="153">
        <v>144.357</v>
      </c>
      <c r="I3828" s="153">
        <v>67.305999999999997</v>
      </c>
      <c r="J3828" s="153">
        <v>13.625999999999999</v>
      </c>
    </row>
    <row r="3829" spans="1:10" x14ac:dyDescent="0.25">
      <c r="A3829" s="152" t="s">
        <v>3569</v>
      </c>
      <c r="B3829" s="153">
        <v>86.498563258048506</v>
      </c>
      <c r="C3829" s="153">
        <v>116.50612656480899</v>
      </c>
      <c r="D3829" s="153">
        <v>37.17</v>
      </c>
      <c r="E3829" s="153">
        <v>283.25299999999999</v>
      </c>
      <c r="F3829" s="153">
        <v>272.108</v>
      </c>
      <c r="G3829" s="153">
        <v>186.821</v>
      </c>
      <c r="H3829" s="153">
        <v>110.086</v>
      </c>
      <c r="I3829" s="153">
        <v>44.807000000000002</v>
      </c>
      <c r="J3829" s="153">
        <v>8.6750000000000007</v>
      </c>
    </row>
    <row r="3830" spans="1:10" x14ac:dyDescent="0.25">
      <c r="A3830" s="152" t="s">
        <v>3570</v>
      </c>
      <c r="B3830" s="153">
        <v>78.480376431793502</v>
      </c>
      <c r="C3830" s="153">
        <v>111.61569525418901</v>
      </c>
      <c r="D3830" s="153">
        <v>42.813000000000002</v>
      </c>
      <c r="E3830" s="153">
        <v>296.625</v>
      </c>
      <c r="F3830" s="153">
        <v>259.03100000000001</v>
      </c>
      <c r="G3830" s="153">
        <v>161.73699999999999</v>
      </c>
      <c r="H3830" s="153">
        <v>83.697999999999993</v>
      </c>
      <c r="I3830" s="153">
        <v>31.294</v>
      </c>
      <c r="J3830" s="153">
        <v>4.8220000000000001</v>
      </c>
    </row>
    <row r="3831" spans="1:10" x14ac:dyDescent="0.25">
      <c r="A3831" s="152" t="s">
        <v>3571</v>
      </c>
      <c r="B3831" s="153">
        <v>71.550894361109499</v>
      </c>
      <c r="C3831" s="153">
        <v>144.26743764353299</v>
      </c>
      <c r="D3831" s="153">
        <v>58.055</v>
      </c>
      <c r="E3831" s="153">
        <v>287.959</v>
      </c>
      <c r="F3831" s="153">
        <v>214.70099999999999</v>
      </c>
      <c r="G3831" s="153">
        <v>125.614</v>
      </c>
      <c r="H3831" s="153">
        <v>49.77</v>
      </c>
      <c r="I3831" s="153">
        <v>15.204000000000001</v>
      </c>
      <c r="J3831" s="153">
        <v>2.4569999999999999</v>
      </c>
    </row>
    <row r="3832" spans="1:10" x14ac:dyDescent="0.25">
      <c r="A3832" s="152" t="s">
        <v>3572</v>
      </c>
      <c r="B3832" s="153">
        <v>65.877461409627202</v>
      </c>
      <c r="C3832" s="153">
        <v>143.52029030478599</v>
      </c>
      <c r="D3832" s="153">
        <v>40.612000000000002</v>
      </c>
      <c r="E3832" s="153">
        <v>240.863</v>
      </c>
      <c r="F3832" s="153">
        <v>173.102</v>
      </c>
      <c r="G3832" s="153">
        <v>99.039000000000001</v>
      </c>
      <c r="H3832" s="153">
        <v>34.607999999999997</v>
      </c>
      <c r="I3832" s="153">
        <v>9.5719999999999992</v>
      </c>
      <c r="J3832" s="153">
        <v>0.84399999999999997</v>
      </c>
    </row>
    <row r="3833" spans="1:10" x14ac:dyDescent="0.25">
      <c r="A3833" s="152" t="s">
        <v>3573</v>
      </c>
      <c r="B3833" s="153">
        <v>59.999812267869999</v>
      </c>
      <c r="C3833" s="153">
        <v>143.320277811518</v>
      </c>
      <c r="D3833" s="153">
        <v>18.341999999999999</v>
      </c>
      <c r="E3833" s="153">
        <v>191.19399999999999</v>
      </c>
      <c r="F3833" s="153">
        <v>163.887</v>
      </c>
      <c r="G3833" s="153">
        <v>89.031000000000006</v>
      </c>
      <c r="H3833" s="153">
        <v>31.463000000000001</v>
      </c>
      <c r="I3833" s="153">
        <v>8.1460000000000008</v>
      </c>
      <c r="J3833" s="153">
        <v>0.45700000000000002</v>
      </c>
    </row>
    <row r="3834" spans="1:10" x14ac:dyDescent="0.25">
      <c r="A3834" s="152" t="s">
        <v>3574</v>
      </c>
      <c r="B3834" s="153">
        <v>57.058920873270601</v>
      </c>
      <c r="C3834" s="153">
        <v>140.63043365266</v>
      </c>
      <c r="D3834" s="153">
        <v>18.006</v>
      </c>
      <c r="E3834" s="153">
        <v>181.423</v>
      </c>
      <c r="F3834" s="153">
        <v>168.49299999999999</v>
      </c>
      <c r="G3834" s="153">
        <v>92.400999999999996</v>
      </c>
      <c r="H3834" s="153">
        <v>27.34</v>
      </c>
      <c r="I3834" s="153">
        <v>7.101</v>
      </c>
      <c r="J3834" s="153">
        <v>0.436</v>
      </c>
    </row>
    <row r="3835" spans="1:10" x14ac:dyDescent="0.25">
      <c r="A3835" s="152" t="s">
        <v>3575</v>
      </c>
      <c r="B3835" s="153">
        <v>53.289359412754401</v>
      </c>
      <c r="C3835" s="153">
        <v>134.89870287891699</v>
      </c>
      <c r="D3835" s="153">
        <v>18.253</v>
      </c>
      <c r="E3835" s="153">
        <v>182.18799999999999</v>
      </c>
      <c r="F3835" s="153">
        <v>165.03</v>
      </c>
      <c r="G3835" s="153">
        <v>93.814999999999998</v>
      </c>
      <c r="H3835" s="153">
        <v>28.823</v>
      </c>
      <c r="I3835" s="153">
        <v>7.39</v>
      </c>
      <c r="J3835" s="153">
        <v>0.501</v>
      </c>
    </row>
    <row r="3836" spans="1:10" x14ac:dyDescent="0.25">
      <c r="A3836" s="152" t="s">
        <v>3576</v>
      </c>
      <c r="B3836" s="153">
        <v>49.481955267324899</v>
      </c>
      <c r="C3836" s="153">
        <v>129.457579146299</v>
      </c>
      <c r="D3836" s="153">
        <v>17.164999999999999</v>
      </c>
      <c r="E3836" s="153">
        <v>164.02699999999999</v>
      </c>
      <c r="F3836" s="153">
        <v>157.79400000000001</v>
      </c>
      <c r="G3836" s="153">
        <v>94.156999999999996</v>
      </c>
      <c r="H3836" s="153">
        <v>25.689</v>
      </c>
      <c r="I3836" s="153">
        <v>6.5019999999999998</v>
      </c>
      <c r="J3836" s="153">
        <v>0.46600000000000003</v>
      </c>
    </row>
    <row r="3837" spans="1:10" x14ac:dyDescent="0.25">
      <c r="A3837" s="152" t="s">
        <v>3577</v>
      </c>
      <c r="B3837" s="153">
        <v>45.386467741263097</v>
      </c>
      <c r="C3837" s="153">
        <v>123.878427472166</v>
      </c>
      <c r="D3837" s="153">
        <v>16.222000000000001</v>
      </c>
      <c r="E3837" s="153">
        <v>151.66999999999999</v>
      </c>
      <c r="F3837" s="153">
        <v>150.91900000000001</v>
      </c>
      <c r="G3837" s="153">
        <v>92.55</v>
      </c>
      <c r="H3837" s="153">
        <v>24.161000000000001</v>
      </c>
      <c r="I3837" s="153">
        <v>6.0519999999999996</v>
      </c>
      <c r="J3837" s="153">
        <v>0.44600000000000001</v>
      </c>
    </row>
    <row r="3838" spans="1:10" x14ac:dyDescent="0.25">
      <c r="A3838" s="152" t="s">
        <v>3578</v>
      </c>
      <c r="B3838" s="153">
        <v>41.795307508797102</v>
      </c>
      <c r="C3838" s="153">
        <v>118.57047181832699</v>
      </c>
      <c r="D3838" s="153">
        <v>15.404</v>
      </c>
      <c r="E3838" s="153">
        <v>140.89500000000001</v>
      </c>
      <c r="F3838" s="153">
        <v>145.38499999999999</v>
      </c>
      <c r="G3838" s="153">
        <v>91.814999999999998</v>
      </c>
      <c r="H3838" s="153">
        <v>23.175999999999998</v>
      </c>
      <c r="I3838" s="153">
        <v>5.734</v>
      </c>
      <c r="J3838" s="153">
        <v>0.43099999999999999</v>
      </c>
    </row>
    <row r="3839" spans="1:10" x14ac:dyDescent="0.25">
      <c r="A3839" s="152" t="s">
        <v>3579</v>
      </c>
      <c r="B3839" s="153">
        <v>38.703838856333498</v>
      </c>
      <c r="C3839" s="153">
        <v>113.63290612425</v>
      </c>
      <c r="D3839" s="153">
        <v>14.693</v>
      </c>
      <c r="E3839" s="153">
        <v>131.43199999999999</v>
      </c>
      <c r="F3839" s="153">
        <v>141.02799999999999</v>
      </c>
      <c r="G3839" s="153">
        <v>91.912000000000006</v>
      </c>
      <c r="H3839" s="153">
        <v>22.667000000000002</v>
      </c>
      <c r="I3839" s="153">
        <v>5.5279999999999996</v>
      </c>
      <c r="J3839" s="153">
        <v>0.42</v>
      </c>
    </row>
    <row r="3840" spans="1:10" x14ac:dyDescent="0.25">
      <c r="A3840" s="152" t="s">
        <v>3580</v>
      </c>
      <c r="B3840" s="153">
        <v>35.7408087294612</v>
      </c>
      <c r="C3840" s="153">
        <v>108.719204578237</v>
      </c>
      <c r="D3840" s="153">
        <v>14.038</v>
      </c>
      <c r="E3840" s="153">
        <v>122.71899999999999</v>
      </c>
      <c r="F3840" s="153">
        <v>137.35300000000001</v>
      </c>
      <c r="G3840" s="153">
        <v>92.545000000000002</v>
      </c>
      <c r="H3840" s="153">
        <v>22.530999999999999</v>
      </c>
      <c r="I3840" s="153">
        <v>5.4029999999999996</v>
      </c>
      <c r="J3840" s="153">
        <v>0.41099999999999998</v>
      </c>
    </row>
    <row r="3841" spans="1:10" x14ac:dyDescent="0.25">
      <c r="A3841" s="152" t="s">
        <v>3581</v>
      </c>
      <c r="B3841" s="153">
        <v>32.914551020030402</v>
      </c>
      <c r="C3841" s="153">
        <v>104.674957222697</v>
      </c>
      <c r="D3841" s="153">
        <v>13.476000000000001</v>
      </c>
      <c r="E3841" s="153">
        <v>115.04</v>
      </c>
      <c r="F3841" s="153">
        <v>134.74100000000001</v>
      </c>
      <c r="G3841" s="153">
        <v>94.031999999999996</v>
      </c>
      <c r="H3841" s="153">
        <v>22.834</v>
      </c>
      <c r="I3841" s="153">
        <v>5.3719999999999999</v>
      </c>
      <c r="J3841" s="153">
        <v>0.40500000000000003</v>
      </c>
    </row>
    <row r="3842" spans="1:10" x14ac:dyDescent="0.25">
      <c r="A3842" s="152" t="s">
        <v>3582</v>
      </c>
      <c r="B3842" s="153">
        <v>29.957377331387601</v>
      </c>
      <c r="C3842" s="153">
        <v>100.238140200568</v>
      </c>
      <c r="D3842" s="153">
        <v>12.942</v>
      </c>
      <c r="E3842" s="153">
        <v>107.834</v>
      </c>
      <c r="F3842" s="153">
        <v>132.61199999999999</v>
      </c>
      <c r="G3842" s="153">
        <v>96.03</v>
      </c>
      <c r="H3842" s="153">
        <v>23.501000000000001</v>
      </c>
      <c r="I3842" s="153">
        <v>5.4160000000000004</v>
      </c>
      <c r="J3842" s="153">
        <v>0.40500000000000003</v>
      </c>
    </row>
    <row r="3843" spans="1:10" x14ac:dyDescent="0.25">
      <c r="A3843" s="152" t="s">
        <v>3583</v>
      </c>
      <c r="B3843" s="153">
        <v>254.169289928198</v>
      </c>
      <c r="C3843" s="153">
        <v>431.59816182436998</v>
      </c>
      <c r="D3843" s="153">
        <v>114.849</v>
      </c>
      <c r="E3843" s="153">
        <v>360.29300000000001</v>
      </c>
      <c r="F3843" s="153">
        <v>400.81599999999997</v>
      </c>
      <c r="G3843" s="153">
        <v>328.77</v>
      </c>
      <c r="H3843" s="153">
        <v>220.684</v>
      </c>
      <c r="I3843" s="153">
        <v>85.575000000000003</v>
      </c>
      <c r="J3843" s="153">
        <v>9.0129999999999999</v>
      </c>
    </row>
    <row r="3844" spans="1:10" x14ac:dyDescent="0.25">
      <c r="A3844" s="152" t="s">
        <v>3584</v>
      </c>
      <c r="B3844" s="153">
        <v>225.16127123991799</v>
      </c>
      <c r="C3844" s="153">
        <v>396.97642306449399</v>
      </c>
      <c r="D3844" s="153">
        <v>111.071</v>
      </c>
      <c r="E3844" s="153">
        <v>348.44200000000001</v>
      </c>
      <c r="F3844" s="153">
        <v>387.63099999999997</v>
      </c>
      <c r="G3844" s="153">
        <v>317.95499999999998</v>
      </c>
      <c r="H3844" s="153">
        <v>213.42500000000001</v>
      </c>
      <c r="I3844" s="153">
        <v>82.759</v>
      </c>
      <c r="J3844" s="153">
        <v>8.7170000000000005</v>
      </c>
    </row>
    <row r="3845" spans="1:10" x14ac:dyDescent="0.25">
      <c r="A3845" s="152" t="s">
        <v>3585</v>
      </c>
      <c r="B3845" s="153">
        <v>197.083165257502</v>
      </c>
      <c r="C3845" s="153">
        <v>364.075418766952</v>
      </c>
      <c r="D3845" s="153">
        <v>105.782</v>
      </c>
      <c r="E3845" s="153">
        <v>331.84899999999999</v>
      </c>
      <c r="F3845" s="153">
        <v>369.173</v>
      </c>
      <c r="G3845" s="153">
        <v>302.81400000000002</v>
      </c>
      <c r="H3845" s="153">
        <v>203.262</v>
      </c>
      <c r="I3845" s="153">
        <v>78.817999999999998</v>
      </c>
      <c r="J3845" s="153">
        <v>8.3019999999999996</v>
      </c>
    </row>
    <row r="3846" spans="1:10" x14ac:dyDescent="0.25">
      <c r="A3846" s="152" t="s">
        <v>3586</v>
      </c>
      <c r="B3846" s="153">
        <v>169.405277140365</v>
      </c>
      <c r="C3846" s="153">
        <v>334.98925352976602</v>
      </c>
      <c r="D3846" s="153">
        <v>95.233000000000004</v>
      </c>
      <c r="E3846" s="153">
        <v>301.29500000000002</v>
      </c>
      <c r="F3846" s="153">
        <v>335.17</v>
      </c>
      <c r="G3846" s="153">
        <v>273.96899999999999</v>
      </c>
      <c r="H3846" s="153">
        <v>184.226</v>
      </c>
      <c r="I3846" s="153">
        <v>83.438000000000002</v>
      </c>
      <c r="J3846" s="153">
        <v>18.669</v>
      </c>
    </row>
    <row r="3847" spans="1:10" x14ac:dyDescent="0.25">
      <c r="A3847" s="152" t="s">
        <v>3587</v>
      </c>
      <c r="B3847" s="153">
        <v>143.97661345960299</v>
      </c>
      <c r="C3847" s="153">
        <v>302.38234712692002</v>
      </c>
      <c r="D3847" s="153">
        <v>86.322000000000003</v>
      </c>
      <c r="E3847" s="153">
        <v>277.16199999999998</v>
      </c>
      <c r="F3847" s="153">
        <v>308.286</v>
      </c>
      <c r="G3847" s="153">
        <v>250.47300000000001</v>
      </c>
      <c r="H3847" s="153">
        <v>168.96600000000001</v>
      </c>
      <c r="I3847" s="153">
        <v>95.781000000000006</v>
      </c>
      <c r="J3847" s="153">
        <v>35.01</v>
      </c>
    </row>
    <row r="3848" spans="1:10" x14ac:dyDescent="0.25">
      <c r="A3848" s="152" t="s">
        <v>3588</v>
      </c>
      <c r="B3848" s="153">
        <v>120.237598400032</v>
      </c>
      <c r="C3848" s="153">
        <v>269.87759650391598</v>
      </c>
      <c r="D3848" s="153">
        <v>89.494</v>
      </c>
      <c r="E3848" s="153">
        <v>272.14999999999998</v>
      </c>
      <c r="F3848" s="153">
        <v>291.137</v>
      </c>
      <c r="G3848" s="153">
        <v>230.30099999999999</v>
      </c>
      <c r="H3848" s="153">
        <v>161.48500000000001</v>
      </c>
      <c r="I3848" s="153">
        <v>76.798000000000002</v>
      </c>
      <c r="J3848" s="153">
        <v>28.635000000000002</v>
      </c>
    </row>
    <row r="3849" spans="1:10" x14ac:dyDescent="0.25">
      <c r="A3849" s="152" t="s">
        <v>3589</v>
      </c>
      <c r="B3849" s="153">
        <v>97.909956968041399</v>
      </c>
      <c r="C3849" s="153">
        <v>237.44711146143601</v>
      </c>
      <c r="D3849" s="153">
        <v>83.623999999999995</v>
      </c>
      <c r="E3849" s="153">
        <v>259.21899999999999</v>
      </c>
      <c r="F3849" s="153">
        <v>273.71199999999999</v>
      </c>
      <c r="G3849" s="153">
        <v>215.02600000000001</v>
      </c>
      <c r="H3849" s="153">
        <v>150.874</v>
      </c>
      <c r="I3849" s="153">
        <v>69.8</v>
      </c>
      <c r="J3849" s="153">
        <v>27.745000000000001</v>
      </c>
    </row>
    <row r="3850" spans="1:10" x14ac:dyDescent="0.25">
      <c r="A3850" s="152" t="s">
        <v>3590</v>
      </c>
      <c r="B3850" s="153">
        <v>82.910447983193706</v>
      </c>
      <c r="C3850" s="153">
        <v>219.18824146466201</v>
      </c>
      <c r="D3850" s="153">
        <v>77.665999999999997</v>
      </c>
      <c r="E3850" s="153">
        <v>245.334</v>
      </c>
      <c r="F3850" s="153">
        <v>255.73699999999999</v>
      </c>
      <c r="G3850" s="153">
        <v>199.512</v>
      </c>
      <c r="H3850" s="153">
        <v>140.08000000000001</v>
      </c>
      <c r="I3850" s="153">
        <v>62.978999999999999</v>
      </c>
      <c r="J3850" s="153">
        <v>26.692</v>
      </c>
    </row>
    <row r="3851" spans="1:10" x14ac:dyDescent="0.25">
      <c r="A3851" s="152" t="s">
        <v>3591</v>
      </c>
      <c r="B3851" s="153">
        <v>67.648610363985</v>
      </c>
      <c r="C3851" s="153">
        <v>195.92689363199699</v>
      </c>
      <c r="D3851" s="153">
        <v>69.822000000000003</v>
      </c>
      <c r="E3851" s="153">
        <v>240.96</v>
      </c>
      <c r="F3851" s="153">
        <v>244.446</v>
      </c>
      <c r="G3851" s="153">
        <v>188.18600000000001</v>
      </c>
      <c r="H3851" s="153">
        <v>130.352</v>
      </c>
      <c r="I3851" s="153">
        <v>60.317</v>
      </c>
      <c r="J3851" s="153">
        <v>31.917000000000002</v>
      </c>
    </row>
    <row r="3852" spans="1:10" x14ac:dyDescent="0.25">
      <c r="A3852" s="152" t="s">
        <v>3592</v>
      </c>
      <c r="B3852" s="153">
        <v>53.557123890481499</v>
      </c>
      <c r="C3852" s="153">
        <v>171.062681430574</v>
      </c>
      <c r="D3852" s="153">
        <v>61.965000000000003</v>
      </c>
      <c r="E3852" s="153">
        <v>234.54900000000001</v>
      </c>
      <c r="F3852" s="153">
        <v>231.703</v>
      </c>
      <c r="G3852" s="153">
        <v>175.98099999999999</v>
      </c>
      <c r="H3852" s="153">
        <v>120.166</v>
      </c>
      <c r="I3852" s="153">
        <v>57.283000000000001</v>
      </c>
      <c r="J3852" s="153">
        <v>36.353000000000002</v>
      </c>
    </row>
    <row r="3853" spans="1:10" x14ac:dyDescent="0.25">
      <c r="A3853" s="152" t="s">
        <v>3593</v>
      </c>
      <c r="B3853" s="153">
        <v>42.504015520868499</v>
      </c>
      <c r="C3853" s="153">
        <v>148.401174520756</v>
      </c>
      <c r="D3853" s="153">
        <v>54.738</v>
      </c>
      <c r="E3853" s="153">
        <v>207.85300000000001</v>
      </c>
      <c r="F3853" s="153">
        <v>211.71600000000001</v>
      </c>
      <c r="G3853" s="153">
        <v>162.03399999999999</v>
      </c>
      <c r="H3853" s="153">
        <v>109.41</v>
      </c>
      <c r="I3853" s="153">
        <v>51.292999999999999</v>
      </c>
      <c r="J3853" s="153">
        <v>24.956</v>
      </c>
    </row>
    <row r="3854" spans="1:10" x14ac:dyDescent="0.25">
      <c r="A3854" s="152" t="s">
        <v>3594</v>
      </c>
      <c r="B3854" s="153">
        <v>34.557024385793902</v>
      </c>
      <c r="C3854" s="153">
        <v>129.11754511566201</v>
      </c>
      <c r="D3854" s="153">
        <v>47.683999999999997</v>
      </c>
      <c r="E3854" s="153">
        <v>181.667</v>
      </c>
      <c r="F3854" s="153">
        <v>190.74199999999999</v>
      </c>
      <c r="G3854" s="153">
        <v>147.036</v>
      </c>
      <c r="H3854" s="153">
        <v>98.227999999999994</v>
      </c>
      <c r="I3854" s="153">
        <v>45.302999999999997</v>
      </c>
      <c r="J3854" s="153">
        <v>15.34</v>
      </c>
    </row>
    <row r="3855" spans="1:10" x14ac:dyDescent="0.25">
      <c r="A3855" s="152" t="s">
        <v>3595</v>
      </c>
      <c r="B3855" s="153">
        <v>28.419328427437001</v>
      </c>
      <c r="C3855" s="153">
        <v>112.667003284719</v>
      </c>
      <c r="D3855" s="153">
        <v>44.811</v>
      </c>
      <c r="E3855" s="153">
        <v>170.72200000000001</v>
      </c>
      <c r="F3855" s="153">
        <v>179.25</v>
      </c>
      <c r="G3855" s="153">
        <v>138.178</v>
      </c>
      <c r="H3855" s="153">
        <v>92.31</v>
      </c>
      <c r="I3855" s="153">
        <v>42.573</v>
      </c>
      <c r="J3855" s="153">
        <v>14.416</v>
      </c>
    </row>
    <row r="3856" spans="1:10" x14ac:dyDescent="0.25">
      <c r="A3856" s="152" t="s">
        <v>3596</v>
      </c>
      <c r="B3856" s="153">
        <v>24.185066651306599</v>
      </c>
      <c r="C3856" s="153">
        <v>99.868744478795094</v>
      </c>
      <c r="D3856" s="153">
        <v>41.369</v>
      </c>
      <c r="E3856" s="153">
        <v>158.482</v>
      </c>
      <c r="F3856" s="153">
        <v>172.05500000000001</v>
      </c>
      <c r="G3856" s="153">
        <v>133.941</v>
      </c>
      <c r="H3856" s="153">
        <v>88.364000000000004</v>
      </c>
      <c r="I3856" s="153">
        <v>39.875999999999998</v>
      </c>
      <c r="J3856" s="153">
        <v>9.4930000000000003</v>
      </c>
    </row>
    <row r="3857" spans="1:10" x14ac:dyDescent="0.25">
      <c r="A3857" s="152" t="s">
        <v>3597</v>
      </c>
      <c r="B3857" s="153">
        <v>20.8361842860417</v>
      </c>
      <c r="C3857" s="153">
        <v>89.469777981237101</v>
      </c>
      <c r="D3857" s="153">
        <v>38.53</v>
      </c>
      <c r="E3857" s="153">
        <v>148.39099999999999</v>
      </c>
      <c r="F3857" s="153">
        <v>164.208</v>
      </c>
      <c r="G3857" s="153">
        <v>128.69800000000001</v>
      </c>
      <c r="H3857" s="153">
        <v>84.23</v>
      </c>
      <c r="I3857" s="153">
        <v>37.451999999999998</v>
      </c>
      <c r="J3857" s="153">
        <v>7.5709999999999997</v>
      </c>
    </row>
    <row r="3858" spans="1:10" x14ac:dyDescent="0.25">
      <c r="A3858" s="152" t="s">
        <v>3598</v>
      </c>
      <c r="B3858" s="153">
        <v>18.249511776590499</v>
      </c>
      <c r="C3858" s="153">
        <v>81.268080012260199</v>
      </c>
      <c r="D3858" s="153">
        <v>35.979999999999997</v>
      </c>
      <c r="E3858" s="153">
        <v>139.50200000000001</v>
      </c>
      <c r="F3858" s="153">
        <v>157.608</v>
      </c>
      <c r="G3858" s="153">
        <v>124.52</v>
      </c>
      <c r="H3858" s="153">
        <v>80.760999999999996</v>
      </c>
      <c r="I3858" s="153">
        <v>35.283999999999999</v>
      </c>
      <c r="J3858" s="153">
        <v>6.1050000000000004</v>
      </c>
    </row>
    <row r="3859" spans="1:10" x14ac:dyDescent="0.25">
      <c r="A3859" s="152" t="s">
        <v>3599</v>
      </c>
      <c r="B3859" s="153">
        <v>16.105521796539701</v>
      </c>
      <c r="C3859" s="153">
        <v>73.727843483766605</v>
      </c>
      <c r="D3859" s="153">
        <v>33.576999999999998</v>
      </c>
      <c r="E3859" s="153">
        <v>131.267</v>
      </c>
      <c r="F3859" s="153">
        <v>151.654</v>
      </c>
      <c r="G3859" s="153">
        <v>120.92</v>
      </c>
      <c r="H3859" s="153">
        <v>77.638999999999996</v>
      </c>
      <c r="I3859" s="153">
        <v>33.24</v>
      </c>
      <c r="J3859" s="153">
        <v>4.9630000000000001</v>
      </c>
    </row>
    <row r="3860" spans="1:10" x14ac:dyDescent="0.25">
      <c r="A3860" s="152" t="s">
        <v>3600</v>
      </c>
      <c r="B3860" s="153">
        <v>14.2387673647626</v>
      </c>
      <c r="C3860" s="153">
        <v>67.109961162187005</v>
      </c>
      <c r="D3860" s="153">
        <v>31.382999999999999</v>
      </c>
      <c r="E3860" s="153">
        <v>123.88800000000001</v>
      </c>
      <c r="F3860" s="153">
        <v>146.61500000000001</v>
      </c>
      <c r="G3860" s="153">
        <v>118.122</v>
      </c>
      <c r="H3860" s="153">
        <v>75.004000000000005</v>
      </c>
      <c r="I3860" s="153">
        <v>31.388999999999999</v>
      </c>
      <c r="J3860" s="153">
        <v>4.0789999999999997</v>
      </c>
    </row>
    <row r="3861" spans="1:10" x14ac:dyDescent="0.25">
      <c r="A3861" s="152" t="s">
        <v>3601</v>
      </c>
      <c r="B3861" s="153">
        <v>12.830930526191599</v>
      </c>
      <c r="C3861" s="153">
        <v>61.8179525763695</v>
      </c>
      <c r="D3861" s="153">
        <v>29.303999999999998</v>
      </c>
      <c r="E3861" s="153">
        <v>116.97499999999999</v>
      </c>
      <c r="F3861" s="153">
        <v>142.059</v>
      </c>
      <c r="G3861" s="153">
        <v>115.768</v>
      </c>
      <c r="H3861" s="153">
        <v>72.62</v>
      </c>
      <c r="I3861" s="153">
        <v>29.62</v>
      </c>
      <c r="J3861" s="153">
        <v>3.3740000000000001</v>
      </c>
    </row>
    <row r="3862" spans="1:10" x14ac:dyDescent="0.25">
      <c r="A3862" s="152" t="s">
        <v>3602</v>
      </c>
      <c r="B3862" s="153">
        <v>11.5747825931342</v>
      </c>
      <c r="C3862" s="153">
        <v>56.929493709985003</v>
      </c>
      <c r="D3862" s="153">
        <v>27.335999999999999</v>
      </c>
      <c r="E3862" s="153">
        <v>110.50700000000001</v>
      </c>
      <c r="F3862" s="153">
        <v>137.92699999999999</v>
      </c>
      <c r="G3862" s="153">
        <v>113.845</v>
      </c>
      <c r="H3862" s="153">
        <v>70.483000000000004</v>
      </c>
      <c r="I3862" s="153">
        <v>27.943999999999999</v>
      </c>
      <c r="J3862" s="153">
        <v>2.8180000000000001</v>
      </c>
    </row>
    <row r="3863" spans="1:10" x14ac:dyDescent="0.25">
      <c r="A3863" s="152" t="s">
        <v>3779</v>
      </c>
      <c r="B3863" s="153">
        <v>150.14775269996599</v>
      </c>
      <c r="C3863" s="153">
        <v>307.38456977758</v>
      </c>
      <c r="D3863" s="153">
        <v>133.405</v>
      </c>
      <c r="E3863" s="153">
        <v>320.42899999999997</v>
      </c>
      <c r="F3863" s="153">
        <v>320.53199999999998</v>
      </c>
      <c r="G3863" s="153">
        <v>245.227</v>
      </c>
      <c r="H3863" s="153">
        <v>174.75299999999999</v>
      </c>
      <c r="I3863" s="153">
        <v>78.275999999999996</v>
      </c>
      <c r="J3863" s="153">
        <v>19.077999999999999</v>
      </c>
    </row>
    <row r="3864" spans="1:10" x14ac:dyDescent="0.25">
      <c r="A3864" s="152" t="s">
        <v>3780</v>
      </c>
      <c r="B3864" s="153">
        <v>127.71703820287</v>
      </c>
      <c r="C3864" s="153">
        <v>270.62038911558699</v>
      </c>
      <c r="D3864" s="153">
        <v>133.79599999999999</v>
      </c>
      <c r="E3864" s="153">
        <v>320.27999999999997</v>
      </c>
      <c r="F3864" s="153">
        <v>320.29300000000001</v>
      </c>
      <c r="G3864" s="153">
        <v>245.4</v>
      </c>
      <c r="H3864" s="153">
        <v>174.691</v>
      </c>
      <c r="I3864" s="153">
        <v>78.2</v>
      </c>
      <c r="J3864" s="153">
        <v>19.04</v>
      </c>
    </row>
    <row r="3865" spans="1:10" x14ac:dyDescent="0.25">
      <c r="A3865" s="152" t="s">
        <v>3781</v>
      </c>
      <c r="B3865" s="153">
        <v>105.142775633136</v>
      </c>
      <c r="C3865" s="153">
        <v>236.45966322865999</v>
      </c>
      <c r="D3865" s="153">
        <v>139.49100000000001</v>
      </c>
      <c r="E3865" s="153">
        <v>329.26799999999997</v>
      </c>
      <c r="F3865" s="153">
        <v>329.029</v>
      </c>
      <c r="G3865" s="153">
        <v>253.965</v>
      </c>
      <c r="H3865" s="153">
        <v>179.80500000000001</v>
      </c>
      <c r="I3865" s="153">
        <v>80.364000000000004</v>
      </c>
      <c r="J3865" s="153">
        <v>19.478000000000002</v>
      </c>
    </row>
    <row r="3866" spans="1:10" x14ac:dyDescent="0.25">
      <c r="A3866" s="152" t="s">
        <v>3782</v>
      </c>
      <c r="B3866" s="153">
        <v>86.091168078803804</v>
      </c>
      <c r="C3866" s="153">
        <v>202.373480856817</v>
      </c>
      <c r="D3866" s="153">
        <v>125.175</v>
      </c>
      <c r="E3866" s="153">
        <v>288.77800000000002</v>
      </c>
      <c r="F3866" s="153">
        <v>290.72500000000002</v>
      </c>
      <c r="G3866" s="153">
        <v>228.387</v>
      </c>
      <c r="H3866" s="153">
        <v>160.22399999999999</v>
      </c>
      <c r="I3866" s="153">
        <v>70.878</v>
      </c>
      <c r="J3866" s="153">
        <v>16.733000000000001</v>
      </c>
    </row>
    <row r="3867" spans="1:10" x14ac:dyDescent="0.25">
      <c r="A3867" s="152" t="s">
        <v>3783</v>
      </c>
      <c r="B3867" s="153">
        <v>68.404034764460306</v>
      </c>
      <c r="C3867" s="153">
        <v>170.12262361178099</v>
      </c>
      <c r="D3867" s="153">
        <v>107.2</v>
      </c>
      <c r="E3867" s="153">
        <v>239.727</v>
      </c>
      <c r="F3867" s="153">
        <v>243.078</v>
      </c>
      <c r="G3867" s="153">
        <v>193.16300000000001</v>
      </c>
      <c r="H3867" s="153">
        <v>133.28899999999999</v>
      </c>
      <c r="I3867" s="153">
        <v>58.383000000000003</v>
      </c>
      <c r="J3867" s="153">
        <v>13.36</v>
      </c>
    </row>
    <row r="3868" spans="1:10" x14ac:dyDescent="0.25">
      <c r="A3868" s="152" t="s">
        <v>3784</v>
      </c>
      <c r="B3868" s="153">
        <v>54.656906642297798</v>
      </c>
      <c r="C3868" s="153">
        <v>151.625917325285</v>
      </c>
      <c r="D3868" s="153">
        <v>103.437</v>
      </c>
      <c r="E3868" s="153">
        <v>221.05699999999999</v>
      </c>
      <c r="F3868" s="153">
        <v>219.99299999999999</v>
      </c>
      <c r="G3868" s="153">
        <v>172.20699999999999</v>
      </c>
      <c r="H3868" s="153">
        <v>114.679</v>
      </c>
      <c r="I3868" s="153">
        <v>50.610999999999997</v>
      </c>
      <c r="J3868" s="153">
        <v>11.715999999999999</v>
      </c>
    </row>
    <row r="3869" spans="1:10" x14ac:dyDescent="0.25">
      <c r="A3869" s="152" t="s">
        <v>3785</v>
      </c>
      <c r="B3869" s="153">
        <v>42.7961704673532</v>
      </c>
      <c r="C3869" s="153">
        <v>136.74336935260499</v>
      </c>
      <c r="D3869" s="153">
        <v>100.27800000000001</v>
      </c>
      <c r="E3869" s="153">
        <v>202.59899999999999</v>
      </c>
      <c r="F3869" s="153">
        <v>195.44399999999999</v>
      </c>
      <c r="G3869" s="153">
        <v>148.51400000000001</v>
      </c>
      <c r="H3869" s="153">
        <v>94.096999999999994</v>
      </c>
      <c r="I3869" s="153">
        <v>40.837000000000003</v>
      </c>
      <c r="J3869" s="153">
        <v>9.6310000000000002</v>
      </c>
    </row>
    <row r="3870" spans="1:10" x14ac:dyDescent="0.25">
      <c r="A3870" s="152" t="s">
        <v>3786</v>
      </c>
      <c r="B3870" s="153">
        <v>35.133756395591</v>
      </c>
      <c r="C3870" s="153">
        <v>129.82343434039399</v>
      </c>
      <c r="D3870" s="153">
        <v>100.239</v>
      </c>
      <c r="E3870" s="153">
        <v>192.327</v>
      </c>
      <c r="F3870" s="153">
        <v>180.77600000000001</v>
      </c>
      <c r="G3870" s="153">
        <v>133.80500000000001</v>
      </c>
      <c r="H3870" s="153">
        <v>81.382999999999996</v>
      </c>
      <c r="I3870" s="153">
        <v>33.427999999999997</v>
      </c>
      <c r="J3870" s="153">
        <v>7.742</v>
      </c>
    </row>
    <row r="3871" spans="1:10" x14ac:dyDescent="0.25">
      <c r="A3871" s="152" t="s">
        <v>3787</v>
      </c>
      <c r="B3871" s="153">
        <v>28.978884389987702</v>
      </c>
      <c r="C3871" s="153">
        <v>126.645113248238</v>
      </c>
      <c r="D3871" s="153">
        <v>94.938999999999993</v>
      </c>
      <c r="E3871" s="153">
        <v>175.416</v>
      </c>
      <c r="F3871" s="153">
        <v>160.68</v>
      </c>
      <c r="G3871" s="153">
        <v>116.304</v>
      </c>
      <c r="H3871" s="153">
        <v>69.128</v>
      </c>
      <c r="I3871" s="153">
        <v>27.378</v>
      </c>
      <c r="J3871" s="153">
        <v>6.1550000000000002</v>
      </c>
    </row>
    <row r="3872" spans="1:10" x14ac:dyDescent="0.25">
      <c r="A3872" s="152" t="s">
        <v>3788</v>
      </c>
      <c r="B3872" s="153">
        <v>25.692250059715001</v>
      </c>
      <c r="C3872" s="153">
        <v>110.39315424094799</v>
      </c>
      <c r="D3872" s="153">
        <v>90.551000000000002</v>
      </c>
      <c r="E3872" s="153">
        <v>162.18899999999999</v>
      </c>
      <c r="F3872" s="153">
        <v>144.857</v>
      </c>
      <c r="G3872" s="153">
        <v>102.658</v>
      </c>
      <c r="H3872" s="153">
        <v>59.823999999999998</v>
      </c>
      <c r="I3872" s="153">
        <v>23.155999999999999</v>
      </c>
      <c r="J3872" s="153">
        <v>5.0650000000000004</v>
      </c>
    </row>
    <row r="3873" spans="1:10" x14ac:dyDescent="0.25">
      <c r="A3873" s="152" t="s">
        <v>3789</v>
      </c>
      <c r="B3873" s="153">
        <v>21.4918455762683</v>
      </c>
      <c r="C3873" s="153">
        <v>99.131486442885901</v>
      </c>
      <c r="D3873" s="153">
        <v>87.962999999999994</v>
      </c>
      <c r="E3873" s="153">
        <v>153.16200000000001</v>
      </c>
      <c r="F3873" s="153">
        <v>133.63200000000001</v>
      </c>
      <c r="G3873" s="153">
        <v>92.799000000000007</v>
      </c>
      <c r="H3873" s="153">
        <v>52.908000000000001</v>
      </c>
      <c r="I3873" s="153">
        <v>19.91</v>
      </c>
      <c r="J3873" s="153">
        <v>4.226</v>
      </c>
    </row>
    <row r="3874" spans="1:10" x14ac:dyDescent="0.25">
      <c r="A3874" s="152" t="s">
        <v>3790</v>
      </c>
      <c r="B3874" s="153">
        <v>18.504461010088999</v>
      </c>
      <c r="C3874" s="153">
        <v>96.1800678741442</v>
      </c>
      <c r="D3874" s="153">
        <v>82.554000000000002</v>
      </c>
      <c r="E3874" s="153">
        <v>142.16</v>
      </c>
      <c r="F3874" s="153">
        <v>125.044</v>
      </c>
      <c r="G3874" s="153">
        <v>88.534000000000006</v>
      </c>
      <c r="H3874" s="153">
        <v>49.835000000000001</v>
      </c>
      <c r="I3874" s="153">
        <v>17.707000000000001</v>
      </c>
      <c r="J3874" s="153">
        <v>3.5659999999999998</v>
      </c>
    </row>
    <row r="3875" spans="1:10" x14ac:dyDescent="0.25">
      <c r="A3875" s="152" t="s">
        <v>3791</v>
      </c>
      <c r="B3875" s="153">
        <v>15.939900152557099</v>
      </c>
      <c r="C3875" s="153">
        <v>92.892247017299894</v>
      </c>
      <c r="D3875" s="153">
        <v>80.897999999999996</v>
      </c>
      <c r="E3875" s="153">
        <v>131.72300000000001</v>
      </c>
      <c r="F3875" s="153">
        <v>119.01300000000001</v>
      </c>
      <c r="G3875" s="153">
        <v>86.034000000000006</v>
      </c>
      <c r="H3875" s="153">
        <v>45.612000000000002</v>
      </c>
      <c r="I3875" s="153">
        <v>15.496</v>
      </c>
      <c r="J3875" s="153">
        <v>2.1640000000000001</v>
      </c>
    </row>
    <row r="3876" spans="1:10" x14ac:dyDescent="0.25">
      <c r="A3876" s="152" t="s">
        <v>3792</v>
      </c>
      <c r="B3876" s="153">
        <v>14.027929525116299</v>
      </c>
      <c r="C3876" s="153">
        <v>87.924854281083796</v>
      </c>
      <c r="D3876" s="153">
        <v>77.820999999999998</v>
      </c>
      <c r="E3876" s="153">
        <v>121.13</v>
      </c>
      <c r="F3876" s="153">
        <v>114.27200000000001</v>
      </c>
      <c r="G3876" s="153">
        <v>86.116</v>
      </c>
      <c r="H3876" s="153">
        <v>42.643000000000001</v>
      </c>
      <c r="I3876" s="153">
        <v>13.097</v>
      </c>
      <c r="J3876" s="153">
        <v>1.2410000000000001</v>
      </c>
    </row>
    <row r="3877" spans="1:10" x14ac:dyDescent="0.25">
      <c r="A3877" s="152" t="s">
        <v>3793</v>
      </c>
      <c r="B3877" s="153">
        <v>12.160400761094399</v>
      </c>
      <c r="C3877" s="153">
        <v>82.426605599210006</v>
      </c>
      <c r="D3877" s="153">
        <v>73.203000000000003</v>
      </c>
      <c r="E3877" s="153">
        <v>113.211</v>
      </c>
      <c r="F3877" s="153">
        <v>109.80200000000001</v>
      </c>
      <c r="G3877" s="153">
        <v>84.608999999999995</v>
      </c>
      <c r="H3877" s="153">
        <v>40.677999999999997</v>
      </c>
      <c r="I3877" s="153">
        <v>11.906000000000001</v>
      </c>
      <c r="J3877" s="153">
        <v>0.95099999999999996</v>
      </c>
    </row>
    <row r="3878" spans="1:10" x14ac:dyDescent="0.25">
      <c r="A3878" s="152" t="s">
        <v>3794</v>
      </c>
      <c r="B3878" s="153">
        <v>10.683450220980699</v>
      </c>
      <c r="C3878" s="153">
        <v>77.392120263583294</v>
      </c>
      <c r="D3878" s="153">
        <v>68.376999999999995</v>
      </c>
      <c r="E3878" s="153">
        <v>106.226</v>
      </c>
      <c r="F3878" s="153">
        <v>106.376</v>
      </c>
      <c r="G3878" s="153">
        <v>83.875</v>
      </c>
      <c r="H3878" s="153">
        <v>39.268000000000001</v>
      </c>
      <c r="I3878" s="153">
        <v>10.965</v>
      </c>
      <c r="J3878" s="153">
        <v>0.753</v>
      </c>
    </row>
    <row r="3879" spans="1:10" x14ac:dyDescent="0.25">
      <c r="A3879" s="152" t="s">
        <v>3795</v>
      </c>
      <c r="B3879" s="153">
        <v>9.5848264310062206</v>
      </c>
      <c r="C3879" s="153">
        <v>72.795332078446407</v>
      </c>
      <c r="D3879" s="153">
        <v>63.369</v>
      </c>
      <c r="E3879" s="153">
        <v>99.983999999999995</v>
      </c>
      <c r="F3879" s="153">
        <v>103.82299999999999</v>
      </c>
      <c r="G3879" s="153">
        <v>83.83</v>
      </c>
      <c r="H3879" s="153">
        <v>38.332999999999998</v>
      </c>
      <c r="I3879" s="153">
        <v>10.228999999999999</v>
      </c>
      <c r="J3879" s="153">
        <v>0.61199999999999999</v>
      </c>
    </row>
    <row r="3880" spans="1:10" x14ac:dyDescent="0.25">
      <c r="A3880" s="152" t="s">
        <v>3796</v>
      </c>
      <c r="B3880" s="153">
        <v>8.6243993902773699</v>
      </c>
      <c r="C3880" s="153">
        <v>68.471383374708296</v>
      </c>
      <c r="D3880" s="153">
        <v>58.262</v>
      </c>
      <c r="E3880" s="153">
        <v>94.412000000000006</v>
      </c>
      <c r="F3880" s="153">
        <v>102.09399999999999</v>
      </c>
      <c r="G3880" s="153">
        <v>84.484999999999999</v>
      </c>
      <c r="H3880" s="153">
        <v>37.848999999999997</v>
      </c>
      <c r="I3880" s="153">
        <v>9.6669999999999998</v>
      </c>
      <c r="J3880" s="153">
        <v>0.51100000000000001</v>
      </c>
    </row>
    <row r="3881" spans="1:10" x14ac:dyDescent="0.25">
      <c r="A3881" s="152" t="s">
        <v>3797</v>
      </c>
      <c r="B3881" s="153">
        <v>7.76287220235072</v>
      </c>
      <c r="C3881" s="153">
        <v>64.182952216300095</v>
      </c>
      <c r="D3881" s="153">
        <v>53.161000000000001</v>
      </c>
      <c r="E3881" s="153">
        <v>89.495999999999995</v>
      </c>
      <c r="F3881" s="153">
        <v>101.22799999999999</v>
      </c>
      <c r="G3881" s="153">
        <v>85.912000000000006</v>
      </c>
      <c r="H3881" s="153">
        <v>37.822000000000003</v>
      </c>
      <c r="I3881" s="153">
        <v>9.26</v>
      </c>
      <c r="J3881" s="153">
        <v>0.441</v>
      </c>
    </row>
    <row r="3882" spans="1:10" x14ac:dyDescent="0.25">
      <c r="A3882" s="152" t="s">
        <v>3798</v>
      </c>
      <c r="B3882" s="153">
        <v>7.0997599602704602</v>
      </c>
      <c r="C3882" s="153">
        <v>60.044896178899698</v>
      </c>
      <c r="D3882" s="153">
        <v>48.14</v>
      </c>
      <c r="E3882" s="153">
        <v>85.2</v>
      </c>
      <c r="F3882" s="153">
        <v>101.24299999999999</v>
      </c>
      <c r="G3882" s="153">
        <v>88.182000000000002</v>
      </c>
      <c r="H3882" s="153">
        <v>38.268999999999998</v>
      </c>
      <c r="I3882" s="153">
        <v>8.9930000000000003</v>
      </c>
      <c r="J3882" s="153">
        <v>0.39300000000000002</v>
      </c>
    </row>
    <row r="3883" spans="1:10" x14ac:dyDescent="0.25">
      <c r="A3883" s="152" t="s">
        <v>3603</v>
      </c>
      <c r="B3883" s="153">
        <v>157.96285003847399</v>
      </c>
      <c r="C3883" s="153">
        <v>233.813983673742</v>
      </c>
      <c r="D3883" s="153">
        <v>16.260999999999999</v>
      </c>
      <c r="E3883" s="153">
        <v>158.999</v>
      </c>
      <c r="F3883" s="153">
        <v>289.46199999999999</v>
      </c>
      <c r="G3883" s="153">
        <v>270.27600000000001</v>
      </c>
      <c r="H3883" s="153">
        <v>202.285</v>
      </c>
      <c r="I3883" s="153">
        <v>122.354</v>
      </c>
      <c r="J3883" s="153">
        <v>20.082999999999998</v>
      </c>
    </row>
    <row r="3884" spans="1:10" x14ac:dyDescent="0.25">
      <c r="A3884" s="152" t="s">
        <v>3604</v>
      </c>
      <c r="B3884" s="153">
        <v>127.528170628661</v>
      </c>
      <c r="C3884" s="153">
        <v>198.274877893796</v>
      </c>
      <c r="D3884" s="153">
        <v>18.565000000000001</v>
      </c>
      <c r="E3884" s="153">
        <v>181.53</v>
      </c>
      <c r="F3884" s="153">
        <v>330.48</v>
      </c>
      <c r="G3884" s="153">
        <v>308.57400000000001</v>
      </c>
      <c r="H3884" s="153">
        <v>230.95099999999999</v>
      </c>
      <c r="I3884" s="153">
        <v>139.691</v>
      </c>
      <c r="J3884" s="153">
        <v>22.928999999999998</v>
      </c>
    </row>
    <row r="3885" spans="1:10" x14ac:dyDescent="0.25">
      <c r="A3885" s="152" t="s">
        <v>3605</v>
      </c>
      <c r="B3885" s="153">
        <v>103.771662833349</v>
      </c>
      <c r="C3885" s="153">
        <v>168.821939521134</v>
      </c>
      <c r="D3885" s="153">
        <v>19.332000000000001</v>
      </c>
      <c r="E3885" s="153">
        <v>189.02799999999999</v>
      </c>
      <c r="F3885" s="153">
        <v>344.13099999999997</v>
      </c>
      <c r="G3885" s="153">
        <v>321.32100000000003</v>
      </c>
      <c r="H3885" s="153">
        <v>240.49</v>
      </c>
      <c r="I3885" s="153">
        <v>145.46199999999999</v>
      </c>
      <c r="J3885" s="153">
        <v>23.876000000000001</v>
      </c>
    </row>
    <row r="3886" spans="1:10" x14ac:dyDescent="0.25">
      <c r="A3886" s="152" t="s">
        <v>3606</v>
      </c>
      <c r="B3886" s="153">
        <v>86.053923883444497</v>
      </c>
      <c r="C3886" s="153">
        <v>155.76153598630299</v>
      </c>
      <c r="D3886" s="153">
        <v>19.472000000000001</v>
      </c>
      <c r="E3886" s="153">
        <v>190.405</v>
      </c>
      <c r="F3886" s="153">
        <v>346.63499999999999</v>
      </c>
      <c r="G3886" s="153">
        <v>323.65800000000002</v>
      </c>
      <c r="H3886" s="153">
        <v>242.24</v>
      </c>
      <c r="I3886" s="153">
        <v>146.52099999999999</v>
      </c>
      <c r="J3886" s="153">
        <v>24.048999999999999</v>
      </c>
    </row>
    <row r="3887" spans="1:10" x14ac:dyDescent="0.25">
      <c r="A3887" s="152" t="s">
        <v>3607</v>
      </c>
      <c r="B3887" s="153">
        <v>80.166827686879898</v>
      </c>
      <c r="C3887" s="153">
        <v>199.80660181395501</v>
      </c>
      <c r="D3887" s="153">
        <v>19.061</v>
      </c>
      <c r="E3887" s="153">
        <v>186.387</v>
      </c>
      <c r="F3887" s="153">
        <v>339.322</v>
      </c>
      <c r="G3887" s="153">
        <v>316.83</v>
      </c>
      <c r="H3887" s="153">
        <v>237.12899999999999</v>
      </c>
      <c r="I3887" s="153">
        <v>143.429</v>
      </c>
      <c r="J3887" s="153">
        <v>23.542000000000002</v>
      </c>
    </row>
    <row r="3888" spans="1:10" x14ac:dyDescent="0.25">
      <c r="A3888" s="152" t="s">
        <v>3608</v>
      </c>
      <c r="B3888" s="153">
        <v>66.652498703517495</v>
      </c>
      <c r="C3888" s="153">
        <v>123.87624949355001</v>
      </c>
      <c r="D3888" s="153">
        <v>18.818999999999999</v>
      </c>
      <c r="E3888" s="153">
        <v>177.352</v>
      </c>
      <c r="F3888" s="153">
        <v>301.351</v>
      </c>
      <c r="G3888" s="153">
        <v>273.62299999999999</v>
      </c>
      <c r="H3888" s="153">
        <v>199.745</v>
      </c>
      <c r="I3888" s="153">
        <v>115.321</v>
      </c>
      <c r="J3888" s="153">
        <v>13.648999999999999</v>
      </c>
    </row>
    <row r="3889" spans="1:10" x14ac:dyDescent="0.25">
      <c r="A3889" s="152" t="s">
        <v>3609</v>
      </c>
      <c r="B3889" s="153">
        <v>58.798183044818302</v>
      </c>
      <c r="C3889" s="153">
        <v>109.547975814881</v>
      </c>
      <c r="D3889" s="153">
        <v>21.262</v>
      </c>
      <c r="E3889" s="153">
        <v>181.22</v>
      </c>
      <c r="F3889" s="153">
        <v>261.45699999999999</v>
      </c>
      <c r="G3889" s="153">
        <v>219.87200000000001</v>
      </c>
      <c r="H3889" s="153">
        <v>152.07300000000001</v>
      </c>
      <c r="I3889" s="153">
        <v>79.399000000000001</v>
      </c>
      <c r="J3889" s="153">
        <v>4.7569999999999997</v>
      </c>
    </row>
    <row r="3890" spans="1:10" x14ac:dyDescent="0.25">
      <c r="A3890" s="152" t="s">
        <v>3610</v>
      </c>
      <c r="B3890" s="153">
        <v>51.151710825931502</v>
      </c>
      <c r="C3890" s="153">
        <v>99.117891134109101</v>
      </c>
      <c r="D3890" s="153">
        <v>26.693999999999999</v>
      </c>
      <c r="E3890" s="153">
        <v>188.958</v>
      </c>
      <c r="F3890" s="153">
        <v>222.92099999999999</v>
      </c>
      <c r="G3890" s="153">
        <v>168.625</v>
      </c>
      <c r="H3890" s="153">
        <v>108.992</v>
      </c>
      <c r="I3890" s="153">
        <v>51.74</v>
      </c>
      <c r="J3890" s="153">
        <v>2.0099999999999998</v>
      </c>
    </row>
    <row r="3891" spans="1:10" x14ac:dyDescent="0.25">
      <c r="A3891" s="152" t="s">
        <v>3611</v>
      </c>
      <c r="B3891" s="153">
        <v>46.000164581508102</v>
      </c>
      <c r="C3891" s="153">
        <v>89.684353511059101</v>
      </c>
      <c r="D3891" s="153">
        <v>33.808</v>
      </c>
      <c r="E3891" s="153">
        <v>190.762</v>
      </c>
      <c r="F3891" s="153">
        <v>186.37899999999999</v>
      </c>
      <c r="G3891" s="153">
        <v>126.15900000000001</v>
      </c>
      <c r="H3891" s="153">
        <v>74.671999999999997</v>
      </c>
      <c r="I3891" s="153">
        <v>32.363</v>
      </c>
      <c r="J3891" s="153">
        <v>1.2969999999999999</v>
      </c>
    </row>
    <row r="3892" spans="1:10" x14ac:dyDescent="0.25">
      <c r="A3892" s="152" t="s">
        <v>3612</v>
      </c>
      <c r="B3892" s="153">
        <v>38.238146004836601</v>
      </c>
      <c r="C3892" s="153">
        <v>81.927296848200299</v>
      </c>
      <c r="D3892" s="153">
        <v>29.748999999999999</v>
      </c>
      <c r="E3892" s="153">
        <v>147.40600000000001</v>
      </c>
      <c r="F3892" s="153">
        <v>130.65700000000001</v>
      </c>
      <c r="G3892" s="153">
        <v>81.046999999999997</v>
      </c>
      <c r="H3892" s="153">
        <v>43.151000000000003</v>
      </c>
      <c r="I3892" s="153">
        <v>16.748000000000001</v>
      </c>
      <c r="J3892" s="153">
        <v>1.1020000000000001</v>
      </c>
    </row>
    <row r="3893" spans="1:10" x14ac:dyDescent="0.25">
      <c r="A3893" s="152" t="s">
        <v>3613</v>
      </c>
      <c r="B3893" s="153">
        <v>32.5054514224881</v>
      </c>
      <c r="C3893" s="153">
        <v>75.818475208906904</v>
      </c>
      <c r="D3893" s="153">
        <v>27.91</v>
      </c>
      <c r="E3893" s="153">
        <v>127.91200000000001</v>
      </c>
      <c r="F3893" s="153">
        <v>115.643</v>
      </c>
      <c r="G3893" s="153">
        <v>68.073999999999998</v>
      </c>
      <c r="H3893" s="153">
        <v>32.585000000000001</v>
      </c>
      <c r="I3893" s="153">
        <v>10.901</v>
      </c>
      <c r="J3893" s="153">
        <v>1.095</v>
      </c>
    </row>
    <row r="3894" spans="1:10" x14ac:dyDescent="0.25">
      <c r="A3894" s="152" t="s">
        <v>3614</v>
      </c>
      <c r="B3894" s="153">
        <v>28.055237216656099</v>
      </c>
      <c r="C3894" s="153">
        <v>70.921519814261003</v>
      </c>
      <c r="D3894" s="153">
        <v>30.795999999999999</v>
      </c>
      <c r="E3894" s="153">
        <v>123.822</v>
      </c>
      <c r="F3894" s="153">
        <v>121.03700000000001</v>
      </c>
      <c r="G3894" s="153">
        <v>69.632000000000005</v>
      </c>
      <c r="H3894" s="153">
        <v>30.576000000000001</v>
      </c>
      <c r="I3894" s="153">
        <v>8.6530000000000005</v>
      </c>
      <c r="J3894" s="153">
        <v>1.0640000000000001</v>
      </c>
    </row>
    <row r="3895" spans="1:10" x14ac:dyDescent="0.25">
      <c r="A3895" s="152" t="s">
        <v>3615</v>
      </c>
      <c r="B3895" s="153">
        <v>24.261567422820502</v>
      </c>
      <c r="C3895" s="153">
        <v>68.638266541125702</v>
      </c>
      <c r="D3895" s="153">
        <v>36.061</v>
      </c>
      <c r="E3895" s="153">
        <v>119.506</v>
      </c>
      <c r="F3895" s="153">
        <v>126.779</v>
      </c>
      <c r="G3895" s="153">
        <v>72.224000000000004</v>
      </c>
      <c r="H3895" s="153">
        <v>29.719000000000001</v>
      </c>
      <c r="I3895" s="153">
        <v>7.1349999999999998</v>
      </c>
      <c r="J3895" s="153">
        <v>1.056</v>
      </c>
    </row>
    <row r="3896" spans="1:10" x14ac:dyDescent="0.25">
      <c r="A3896" s="152" t="s">
        <v>3616</v>
      </c>
      <c r="B3896" s="153">
        <v>21.6896849309122</v>
      </c>
      <c r="C3896" s="153">
        <v>66.334892602274195</v>
      </c>
      <c r="D3896" s="153">
        <v>41.207000000000001</v>
      </c>
      <c r="E3896" s="153">
        <v>106.941</v>
      </c>
      <c r="F3896" s="153">
        <v>132.83500000000001</v>
      </c>
      <c r="G3896" s="153">
        <v>75.662999999999997</v>
      </c>
      <c r="H3896" s="153">
        <v>27.547999999999998</v>
      </c>
      <c r="I3896" s="153">
        <v>4.9779999999999998</v>
      </c>
      <c r="J3896" s="153">
        <v>0.96799999999999997</v>
      </c>
    </row>
    <row r="3897" spans="1:10" x14ac:dyDescent="0.25">
      <c r="A3897" s="152" t="s">
        <v>3617</v>
      </c>
      <c r="B3897" s="153">
        <v>19.377632152653199</v>
      </c>
      <c r="C3897" s="153">
        <v>63.8792439049083</v>
      </c>
      <c r="D3897" s="153">
        <v>41.323999999999998</v>
      </c>
      <c r="E3897" s="153">
        <v>100.551</v>
      </c>
      <c r="F3897" s="153">
        <v>134.85400000000001</v>
      </c>
      <c r="G3897" s="153">
        <v>78.692999999999998</v>
      </c>
      <c r="H3897" s="153">
        <v>27.562999999999999</v>
      </c>
      <c r="I3897" s="153">
        <v>4.4779999999999998</v>
      </c>
      <c r="J3897" s="153">
        <v>0.91700000000000004</v>
      </c>
    </row>
    <row r="3898" spans="1:10" x14ac:dyDescent="0.25">
      <c r="A3898" s="152" t="s">
        <v>3618</v>
      </c>
      <c r="B3898" s="153">
        <v>17.186835020289202</v>
      </c>
      <c r="C3898" s="153">
        <v>61.272306749343798</v>
      </c>
      <c r="D3898" s="153">
        <v>39.762999999999998</v>
      </c>
      <c r="E3898" s="153">
        <v>94.2</v>
      </c>
      <c r="F3898" s="153">
        <v>136.387</v>
      </c>
      <c r="G3898" s="153">
        <v>82.762</v>
      </c>
      <c r="H3898" s="153">
        <v>28.318000000000001</v>
      </c>
      <c r="I3898" s="153">
        <v>4.24</v>
      </c>
      <c r="J3898" s="153">
        <v>0.87</v>
      </c>
    </row>
    <row r="3899" spans="1:10" x14ac:dyDescent="0.25">
      <c r="A3899" s="152" t="s">
        <v>3619</v>
      </c>
      <c r="B3899" s="153">
        <v>15.271151756697501</v>
      </c>
      <c r="C3899" s="153">
        <v>58.776151259856803</v>
      </c>
      <c r="D3899" s="153">
        <v>36.74</v>
      </c>
      <c r="E3899" s="153">
        <v>88.043999999999997</v>
      </c>
      <c r="F3899" s="153">
        <v>137.62</v>
      </c>
      <c r="G3899" s="153">
        <v>88.113</v>
      </c>
      <c r="H3899" s="153">
        <v>29.913</v>
      </c>
      <c r="I3899" s="153">
        <v>4.2290000000000001</v>
      </c>
      <c r="J3899" s="153">
        <v>0.82099999999999995</v>
      </c>
    </row>
    <row r="3900" spans="1:10" x14ac:dyDescent="0.25">
      <c r="A3900" s="152" t="s">
        <v>3620</v>
      </c>
      <c r="B3900" s="153">
        <v>13.861237119134801</v>
      </c>
      <c r="C3900" s="153">
        <v>56.228406310527902</v>
      </c>
      <c r="D3900" s="153">
        <v>32.481999999999999</v>
      </c>
      <c r="E3900" s="153">
        <v>81.849000000000004</v>
      </c>
      <c r="F3900" s="153">
        <v>138.14500000000001</v>
      </c>
      <c r="G3900" s="153">
        <v>94.653000000000006</v>
      </c>
      <c r="H3900" s="153">
        <v>32.386000000000003</v>
      </c>
      <c r="I3900" s="153">
        <v>4.4320000000000004</v>
      </c>
      <c r="J3900" s="153">
        <v>0.77300000000000002</v>
      </c>
    </row>
    <row r="3901" spans="1:10" x14ac:dyDescent="0.25">
      <c r="A3901" s="152" t="s">
        <v>3621</v>
      </c>
      <c r="B3901" s="153">
        <v>12.5561328239103</v>
      </c>
      <c r="C3901" s="153">
        <v>53.647420465122103</v>
      </c>
      <c r="D3901" s="153">
        <v>27.369</v>
      </c>
      <c r="E3901" s="153">
        <v>75.475999999999999</v>
      </c>
      <c r="F3901" s="153">
        <v>137.65600000000001</v>
      </c>
      <c r="G3901" s="153">
        <v>102.261</v>
      </c>
      <c r="H3901" s="153">
        <v>35.828000000000003</v>
      </c>
      <c r="I3901" s="153">
        <v>4.8680000000000003</v>
      </c>
      <c r="J3901" s="153">
        <v>0.72199999999999998</v>
      </c>
    </row>
    <row r="3902" spans="1:10" x14ac:dyDescent="0.25">
      <c r="A3902" s="152" t="s">
        <v>3622</v>
      </c>
      <c r="B3902" s="153">
        <v>11.357818114034</v>
      </c>
      <c r="C3902" s="153">
        <v>51.211457787501701</v>
      </c>
      <c r="D3902" s="153">
        <v>21.872</v>
      </c>
      <c r="E3902" s="153">
        <v>68.759</v>
      </c>
      <c r="F3902" s="153">
        <v>135.613</v>
      </c>
      <c r="G3902" s="153">
        <v>110.586</v>
      </c>
      <c r="H3902" s="153">
        <v>40.305</v>
      </c>
      <c r="I3902" s="153">
        <v>5.5780000000000003</v>
      </c>
      <c r="J3902" s="153">
        <v>0.66700000000000004</v>
      </c>
    </row>
    <row r="3903" spans="1:10" x14ac:dyDescent="0.25">
      <c r="A3903" s="152" t="s">
        <v>3623</v>
      </c>
      <c r="B3903" s="153">
        <v>322.90166272395101</v>
      </c>
      <c r="C3903" s="153">
        <v>505.51758872275599</v>
      </c>
      <c r="D3903" s="153">
        <v>140.17099999999999</v>
      </c>
      <c r="E3903" s="153">
        <v>290.45100000000002</v>
      </c>
      <c r="F3903" s="153">
        <v>293.69799999999998</v>
      </c>
      <c r="G3903" s="153">
        <v>250.56</v>
      </c>
      <c r="H3903" s="153">
        <v>162.07599999999999</v>
      </c>
      <c r="I3903" s="153">
        <v>93.010999999999996</v>
      </c>
      <c r="J3903" s="153">
        <v>38.433</v>
      </c>
    </row>
    <row r="3904" spans="1:10" x14ac:dyDescent="0.25">
      <c r="A3904" s="152" t="s">
        <v>3624</v>
      </c>
      <c r="B3904" s="153">
        <v>300.83597777868698</v>
      </c>
      <c r="C3904" s="153">
        <v>481.77172310126701</v>
      </c>
      <c r="D3904" s="153">
        <v>141.983</v>
      </c>
      <c r="E3904" s="153">
        <v>294.20699999999999</v>
      </c>
      <c r="F3904" s="153">
        <v>297.495</v>
      </c>
      <c r="G3904" s="153">
        <v>253.79900000000001</v>
      </c>
      <c r="H3904" s="153">
        <v>164.172</v>
      </c>
      <c r="I3904" s="153">
        <v>94.215000000000003</v>
      </c>
      <c r="J3904" s="153">
        <v>38.929000000000002</v>
      </c>
    </row>
    <row r="3905" spans="1:10" x14ac:dyDescent="0.25">
      <c r="A3905" s="152" t="s">
        <v>3625</v>
      </c>
      <c r="B3905" s="153">
        <v>280.06735421654901</v>
      </c>
      <c r="C3905" s="153">
        <v>459.517469453047</v>
      </c>
      <c r="D3905" s="153">
        <v>144.41399999999999</v>
      </c>
      <c r="E3905" s="153">
        <v>299.245</v>
      </c>
      <c r="F3905" s="153">
        <v>302.589</v>
      </c>
      <c r="G3905" s="153">
        <v>258.14499999999998</v>
      </c>
      <c r="H3905" s="153">
        <v>166.983</v>
      </c>
      <c r="I3905" s="153">
        <v>95.828000000000003</v>
      </c>
      <c r="J3905" s="153">
        <v>39.595999999999997</v>
      </c>
    </row>
    <row r="3906" spans="1:10" x14ac:dyDescent="0.25">
      <c r="A3906" s="152" t="s">
        <v>3626</v>
      </c>
      <c r="B3906" s="153">
        <v>259.84938765079698</v>
      </c>
      <c r="C3906" s="153">
        <v>436.40345448753197</v>
      </c>
      <c r="D3906" s="153">
        <v>145.87299999999999</v>
      </c>
      <c r="E3906" s="153">
        <v>302.267</v>
      </c>
      <c r="F3906" s="153">
        <v>305.64600000000002</v>
      </c>
      <c r="G3906" s="153">
        <v>260.75299999999999</v>
      </c>
      <c r="H3906" s="153">
        <v>168.66900000000001</v>
      </c>
      <c r="I3906" s="153">
        <v>96.796000000000006</v>
      </c>
      <c r="J3906" s="153">
        <v>39.996000000000002</v>
      </c>
    </row>
    <row r="3907" spans="1:10" x14ac:dyDescent="0.25">
      <c r="A3907" s="152" t="s">
        <v>3627</v>
      </c>
      <c r="B3907" s="153">
        <v>239.613171928002</v>
      </c>
      <c r="C3907" s="153">
        <v>412.47507854069897</v>
      </c>
      <c r="D3907" s="153">
        <v>131.16300000000001</v>
      </c>
      <c r="E3907" s="153">
        <v>290.61700000000002</v>
      </c>
      <c r="F3907" s="153">
        <v>304.22399999999999</v>
      </c>
      <c r="G3907" s="153">
        <v>259.23700000000002</v>
      </c>
      <c r="H3907" s="153">
        <v>188.38900000000001</v>
      </c>
      <c r="I3907" s="153">
        <v>98.638999999999996</v>
      </c>
      <c r="J3907" s="153">
        <v>42.371000000000002</v>
      </c>
    </row>
    <row r="3908" spans="1:10" x14ac:dyDescent="0.25">
      <c r="A3908" s="152" t="s">
        <v>3628</v>
      </c>
      <c r="B3908" s="153">
        <v>199.136751092943</v>
      </c>
      <c r="C3908" s="153">
        <v>364.61972768638299</v>
      </c>
      <c r="D3908" s="153">
        <v>114.045</v>
      </c>
      <c r="E3908" s="153">
        <v>264.79500000000002</v>
      </c>
      <c r="F3908" s="153">
        <v>296.178</v>
      </c>
      <c r="G3908" s="153">
        <v>249.197</v>
      </c>
      <c r="H3908" s="153">
        <v>178.05600000000001</v>
      </c>
      <c r="I3908" s="153">
        <v>101.128</v>
      </c>
      <c r="J3908" s="153">
        <v>43.401000000000003</v>
      </c>
    </row>
    <row r="3909" spans="1:10" x14ac:dyDescent="0.25">
      <c r="A3909" s="152" t="s">
        <v>3629</v>
      </c>
      <c r="B3909" s="153">
        <v>159.94037776362899</v>
      </c>
      <c r="C3909" s="153">
        <v>322.04498579251202</v>
      </c>
      <c r="D3909" s="153">
        <v>87.777000000000001</v>
      </c>
      <c r="E3909" s="153">
        <v>218.232</v>
      </c>
      <c r="F3909" s="153">
        <v>252.56</v>
      </c>
      <c r="G3909" s="153">
        <v>228.55600000000001</v>
      </c>
      <c r="H3909" s="153">
        <v>153.89500000000001</v>
      </c>
      <c r="I3909" s="153">
        <v>89.343999999999994</v>
      </c>
      <c r="J3909" s="153">
        <v>36.055999999999997</v>
      </c>
    </row>
    <row r="3910" spans="1:10" x14ac:dyDescent="0.25">
      <c r="A3910" s="152" t="s">
        <v>3630</v>
      </c>
      <c r="B3910" s="153">
        <v>124.80517233323501</v>
      </c>
      <c r="C3910" s="153">
        <v>276.98950451368398</v>
      </c>
      <c r="D3910" s="153">
        <v>70.55</v>
      </c>
      <c r="E3910" s="153">
        <v>177.58799999999999</v>
      </c>
      <c r="F3910" s="153">
        <v>218.24700000000001</v>
      </c>
      <c r="G3910" s="153">
        <v>201.13499999999999</v>
      </c>
      <c r="H3910" s="153">
        <v>139.649</v>
      </c>
      <c r="I3910" s="153">
        <v>74.388000000000005</v>
      </c>
      <c r="J3910" s="153">
        <v>25.843</v>
      </c>
    </row>
    <row r="3911" spans="1:10" x14ac:dyDescent="0.25">
      <c r="A3911" s="152" t="s">
        <v>3631</v>
      </c>
      <c r="B3911" s="153">
        <v>105.85750054403699</v>
      </c>
      <c r="C3911" s="153">
        <v>250.82534579760701</v>
      </c>
      <c r="D3911" s="153">
        <v>58.86</v>
      </c>
      <c r="E3911" s="153">
        <v>155.47499999999999</v>
      </c>
      <c r="F3911" s="153">
        <v>191.08500000000001</v>
      </c>
      <c r="G3911" s="153">
        <v>175.91399999999999</v>
      </c>
      <c r="H3911" s="153">
        <v>128.35900000000001</v>
      </c>
      <c r="I3911" s="153">
        <v>60.334000000000003</v>
      </c>
      <c r="J3911" s="153">
        <v>22.172999999999998</v>
      </c>
    </row>
    <row r="3912" spans="1:10" x14ac:dyDescent="0.25">
      <c r="A3912" s="152" t="s">
        <v>3632</v>
      </c>
      <c r="B3912" s="153">
        <v>87.874301476740797</v>
      </c>
      <c r="C3912" s="153">
        <v>224.760099669298</v>
      </c>
      <c r="D3912" s="153">
        <v>42.567999999999998</v>
      </c>
      <c r="E3912" s="153">
        <v>121.536</v>
      </c>
      <c r="F3912" s="153">
        <v>153.20500000000001</v>
      </c>
      <c r="G3912" s="153">
        <v>146.90100000000001</v>
      </c>
      <c r="H3912" s="153">
        <v>105.262</v>
      </c>
      <c r="I3912" s="153">
        <v>50.737000000000002</v>
      </c>
      <c r="J3912" s="153">
        <v>16.471</v>
      </c>
    </row>
    <row r="3913" spans="1:10" x14ac:dyDescent="0.25">
      <c r="A3913" s="152" t="s">
        <v>3633</v>
      </c>
      <c r="B3913" s="153">
        <v>69.831468325801197</v>
      </c>
      <c r="C3913" s="153">
        <v>195.98067375571699</v>
      </c>
      <c r="D3913" s="153">
        <v>35.640999999999998</v>
      </c>
      <c r="E3913" s="153">
        <v>104.795</v>
      </c>
      <c r="F3913" s="153">
        <v>136.53200000000001</v>
      </c>
      <c r="G3913" s="153">
        <v>128.72800000000001</v>
      </c>
      <c r="H3913" s="153">
        <v>93.831000000000003</v>
      </c>
      <c r="I3913" s="153">
        <v>46.695999999999998</v>
      </c>
      <c r="J3913" s="153">
        <v>16.376999999999999</v>
      </c>
    </row>
    <row r="3914" spans="1:10" x14ac:dyDescent="0.25">
      <c r="A3914" s="152" t="s">
        <v>3634</v>
      </c>
      <c r="B3914" s="153">
        <v>56.060469550423498</v>
      </c>
      <c r="C3914" s="153">
        <v>172.348045271823</v>
      </c>
      <c r="D3914" s="153">
        <v>28.222000000000001</v>
      </c>
      <c r="E3914" s="153">
        <v>88.524000000000001</v>
      </c>
      <c r="F3914" s="153">
        <v>119.233</v>
      </c>
      <c r="G3914" s="153">
        <v>113.717</v>
      </c>
      <c r="H3914" s="153">
        <v>83.712000000000003</v>
      </c>
      <c r="I3914" s="153">
        <v>41.085999999999999</v>
      </c>
      <c r="J3914" s="153">
        <v>14.106</v>
      </c>
    </row>
    <row r="3915" spans="1:10" x14ac:dyDescent="0.25">
      <c r="A3915" s="152" t="s">
        <v>3635</v>
      </c>
      <c r="B3915" s="153">
        <v>46.147668655053401</v>
      </c>
      <c r="C3915" s="153">
        <v>154.004030959847</v>
      </c>
      <c r="D3915" s="153">
        <v>23.277999999999999</v>
      </c>
      <c r="E3915" s="153">
        <v>77.878</v>
      </c>
      <c r="F3915" s="153">
        <v>108.10899999999999</v>
      </c>
      <c r="G3915" s="153">
        <v>104.15</v>
      </c>
      <c r="H3915" s="153">
        <v>77.313999999999993</v>
      </c>
      <c r="I3915" s="153">
        <v>37.5</v>
      </c>
      <c r="J3915" s="153">
        <v>12.631</v>
      </c>
    </row>
    <row r="3916" spans="1:10" x14ac:dyDescent="0.25">
      <c r="A3916" s="152" t="s">
        <v>3636</v>
      </c>
      <c r="B3916" s="153">
        <v>37.287611139807801</v>
      </c>
      <c r="C3916" s="153">
        <v>134.30184732660399</v>
      </c>
      <c r="D3916" s="153">
        <v>18.260000000000002</v>
      </c>
      <c r="E3916" s="153">
        <v>69.2</v>
      </c>
      <c r="F3916" s="153">
        <v>102.44199999999999</v>
      </c>
      <c r="G3916" s="153">
        <v>100.828</v>
      </c>
      <c r="H3916" s="153">
        <v>75.533000000000001</v>
      </c>
      <c r="I3916" s="153">
        <v>35.363999999999997</v>
      </c>
      <c r="J3916" s="153">
        <v>11.212999999999999</v>
      </c>
    </row>
    <row r="3917" spans="1:10" x14ac:dyDescent="0.25">
      <c r="A3917" s="152" t="s">
        <v>3637</v>
      </c>
      <c r="B3917" s="153">
        <v>30.584494542617101</v>
      </c>
      <c r="C3917" s="153">
        <v>117.38827929847299</v>
      </c>
      <c r="D3917" s="153">
        <v>15.843</v>
      </c>
      <c r="E3917" s="153">
        <v>63.569000000000003</v>
      </c>
      <c r="F3917" s="153">
        <v>97.292000000000002</v>
      </c>
      <c r="G3917" s="153">
        <v>96.799000000000007</v>
      </c>
      <c r="H3917" s="153">
        <v>72.313000000000002</v>
      </c>
      <c r="I3917" s="153">
        <v>32.991999999999997</v>
      </c>
      <c r="J3917" s="153">
        <v>9.9719999999999995</v>
      </c>
    </row>
    <row r="3918" spans="1:10" x14ac:dyDescent="0.25">
      <c r="A3918" s="152" t="s">
        <v>3638</v>
      </c>
      <c r="B3918" s="153">
        <v>25.742120303065199</v>
      </c>
      <c r="C3918" s="153">
        <v>103.420043430486</v>
      </c>
      <c r="D3918" s="153">
        <v>13.944000000000001</v>
      </c>
      <c r="E3918" s="153">
        <v>59.039000000000001</v>
      </c>
      <c r="F3918" s="153">
        <v>93.477000000000004</v>
      </c>
      <c r="G3918" s="153">
        <v>94.009</v>
      </c>
      <c r="H3918" s="153">
        <v>69.707999999999998</v>
      </c>
      <c r="I3918" s="153">
        <v>30.824000000000002</v>
      </c>
      <c r="J3918" s="153">
        <v>8.7789999999999999</v>
      </c>
    </row>
    <row r="3919" spans="1:10" x14ac:dyDescent="0.25">
      <c r="A3919" s="152" t="s">
        <v>3639</v>
      </c>
      <c r="B3919" s="153">
        <v>22.08722598656</v>
      </c>
      <c r="C3919" s="153">
        <v>92.368367646544101</v>
      </c>
      <c r="D3919" s="153">
        <v>12.457000000000001</v>
      </c>
      <c r="E3919" s="153">
        <v>55.478999999999999</v>
      </c>
      <c r="F3919" s="153">
        <v>90.917000000000002</v>
      </c>
      <c r="G3919" s="153">
        <v>92.432000000000002</v>
      </c>
      <c r="H3919" s="153">
        <v>67.715999999999994</v>
      </c>
      <c r="I3919" s="153">
        <v>28.864999999999998</v>
      </c>
      <c r="J3919" s="153">
        <v>7.6539999999999999</v>
      </c>
    </row>
    <row r="3920" spans="1:10" x14ac:dyDescent="0.25">
      <c r="A3920" s="152" t="s">
        <v>3640</v>
      </c>
      <c r="B3920" s="153">
        <v>18.8214135949965</v>
      </c>
      <c r="C3920" s="153">
        <v>82.945630881305604</v>
      </c>
      <c r="D3920" s="153">
        <v>11.308</v>
      </c>
      <c r="E3920" s="153">
        <v>52.81</v>
      </c>
      <c r="F3920" s="153">
        <v>89.582999999999998</v>
      </c>
      <c r="G3920" s="153">
        <v>92.055999999999997</v>
      </c>
      <c r="H3920" s="153">
        <v>66.328000000000003</v>
      </c>
      <c r="I3920" s="153">
        <v>27.1</v>
      </c>
      <c r="J3920" s="153">
        <v>6.6150000000000002</v>
      </c>
    </row>
    <row r="3921" spans="1:10" x14ac:dyDescent="0.25">
      <c r="A3921" s="152" t="s">
        <v>3641</v>
      </c>
      <c r="B3921" s="153">
        <v>16.4730013219752</v>
      </c>
      <c r="C3921" s="153">
        <v>74.906479915590594</v>
      </c>
      <c r="D3921" s="153">
        <v>10.433</v>
      </c>
      <c r="E3921" s="153">
        <v>50.843000000000004</v>
      </c>
      <c r="F3921" s="153">
        <v>89.061000000000007</v>
      </c>
      <c r="G3921" s="153">
        <v>92.174999999999997</v>
      </c>
      <c r="H3921" s="153">
        <v>65.481999999999999</v>
      </c>
      <c r="I3921" s="153">
        <v>25.643000000000001</v>
      </c>
      <c r="J3921" s="153">
        <v>5.8630000000000004</v>
      </c>
    </row>
    <row r="3922" spans="1:10" x14ac:dyDescent="0.25">
      <c r="A3922" s="152" t="s">
        <v>3642</v>
      </c>
      <c r="B3922" s="153">
        <v>14.521718329181599</v>
      </c>
      <c r="C3922" s="153">
        <v>67.995132713595297</v>
      </c>
      <c r="D3922" s="153">
        <v>9.7430000000000003</v>
      </c>
      <c r="E3922" s="153">
        <v>49.456000000000003</v>
      </c>
      <c r="F3922" s="153">
        <v>89.344999999999999</v>
      </c>
      <c r="G3922" s="153">
        <v>93.573999999999998</v>
      </c>
      <c r="H3922" s="153">
        <v>64.911000000000001</v>
      </c>
      <c r="I3922" s="153">
        <v>24.614999999999998</v>
      </c>
      <c r="J3922" s="153">
        <v>5.1360000000000001</v>
      </c>
    </row>
    <row r="3923" spans="1:10" x14ac:dyDescent="0.25">
      <c r="A3923" s="152" t="s">
        <v>3643</v>
      </c>
      <c r="B3923" s="153">
        <v>371.102722998579</v>
      </c>
      <c r="C3923" s="153">
        <v>459.63420527764299</v>
      </c>
      <c r="D3923" s="153">
        <v>150.322</v>
      </c>
      <c r="E3923" s="153">
        <v>223.30799999999999</v>
      </c>
      <c r="F3923" s="153">
        <v>274.375</v>
      </c>
      <c r="G3923" s="153">
        <v>305.49599999999998</v>
      </c>
      <c r="H3923" s="153">
        <v>260.322</v>
      </c>
      <c r="I3923" s="153">
        <v>193.702</v>
      </c>
      <c r="J3923" s="153">
        <v>62.475000000000001</v>
      </c>
    </row>
    <row r="3924" spans="1:10" x14ac:dyDescent="0.25">
      <c r="A3924" s="152" t="s">
        <v>3644</v>
      </c>
      <c r="B3924" s="153">
        <v>371.102722998579</v>
      </c>
      <c r="C3924" s="153">
        <v>459.63420527764299</v>
      </c>
      <c r="D3924" s="153">
        <v>150.322</v>
      </c>
      <c r="E3924" s="153">
        <v>223.30799999999999</v>
      </c>
      <c r="F3924" s="153">
        <v>274.375</v>
      </c>
      <c r="G3924" s="153">
        <v>305.49599999999998</v>
      </c>
      <c r="H3924" s="153">
        <v>260.322</v>
      </c>
      <c r="I3924" s="153">
        <v>193.702</v>
      </c>
      <c r="J3924" s="153">
        <v>62.475000000000001</v>
      </c>
    </row>
    <row r="3925" spans="1:10" x14ac:dyDescent="0.25">
      <c r="A3925" s="152" t="s">
        <v>3645</v>
      </c>
      <c r="B3925" s="153">
        <v>371.102722998579</v>
      </c>
      <c r="C3925" s="153">
        <v>459.63420527764299</v>
      </c>
      <c r="D3925" s="153">
        <v>158.476</v>
      </c>
      <c r="E3925" s="153">
        <v>229.55</v>
      </c>
      <c r="F3925" s="153">
        <v>275.54599999999999</v>
      </c>
      <c r="G3925" s="153">
        <v>303.88499999999999</v>
      </c>
      <c r="H3925" s="153">
        <v>262.791</v>
      </c>
      <c r="I3925" s="153">
        <v>195.339</v>
      </c>
      <c r="J3925" s="153">
        <v>64.412999999999997</v>
      </c>
    </row>
    <row r="3926" spans="1:10" x14ac:dyDescent="0.25">
      <c r="A3926" s="152" t="s">
        <v>3646</v>
      </c>
      <c r="B3926" s="153">
        <v>317.29235786520502</v>
      </c>
      <c r="C3926" s="153">
        <v>415.39283651440797</v>
      </c>
      <c r="D3926" s="153">
        <v>170.77099999999999</v>
      </c>
      <c r="E3926" s="153">
        <v>247.23099999999999</v>
      </c>
      <c r="F3926" s="153">
        <v>284.13</v>
      </c>
      <c r="G3926" s="153">
        <v>301.14699999999999</v>
      </c>
      <c r="H3926" s="153">
        <v>268.31400000000002</v>
      </c>
      <c r="I3926" s="153">
        <v>198.476</v>
      </c>
      <c r="J3926" s="153">
        <v>69.930999999999997</v>
      </c>
    </row>
    <row r="3927" spans="1:10" x14ac:dyDescent="0.25">
      <c r="A3927" s="152" t="s">
        <v>3647</v>
      </c>
      <c r="B3927" s="153">
        <v>269.70633001921101</v>
      </c>
      <c r="C3927" s="153">
        <v>375.907065270842</v>
      </c>
      <c r="D3927" s="153">
        <v>168.94900000000001</v>
      </c>
      <c r="E3927" s="153">
        <v>267.71600000000001</v>
      </c>
      <c r="F3927" s="153">
        <v>301.71600000000001</v>
      </c>
      <c r="G3927" s="153">
        <v>297.52999999999997</v>
      </c>
      <c r="H3927" s="153">
        <v>269.50099999999998</v>
      </c>
      <c r="I3927" s="153">
        <v>196.47300000000001</v>
      </c>
      <c r="J3927" s="153">
        <v>78.114999999999995</v>
      </c>
    </row>
    <row r="3928" spans="1:10" x14ac:dyDescent="0.25">
      <c r="A3928" s="152" t="s">
        <v>3648</v>
      </c>
      <c r="B3928" s="153">
        <v>220.23555809269399</v>
      </c>
      <c r="C3928" s="153">
        <v>330.66226988766101</v>
      </c>
      <c r="D3928" s="153">
        <v>165.69900000000001</v>
      </c>
      <c r="E3928" s="153">
        <v>301.69900000000001</v>
      </c>
      <c r="F3928" s="153">
        <v>338.48700000000002</v>
      </c>
      <c r="G3928" s="153">
        <v>316.82900000000001</v>
      </c>
      <c r="H3928" s="153">
        <v>283.61099999999999</v>
      </c>
      <c r="I3928" s="153">
        <v>200.41300000000001</v>
      </c>
      <c r="J3928" s="153">
        <v>93.262</v>
      </c>
    </row>
    <row r="3929" spans="1:10" x14ac:dyDescent="0.25">
      <c r="A3929" s="152" t="s">
        <v>3649</v>
      </c>
      <c r="B3929" s="153">
        <v>171.83552695199501</v>
      </c>
      <c r="C3929" s="153">
        <v>286.07116370683502</v>
      </c>
      <c r="D3929" s="153">
        <v>158.858</v>
      </c>
      <c r="E3929" s="153">
        <v>322.25599999999997</v>
      </c>
      <c r="F3929" s="153">
        <v>355.97699999999998</v>
      </c>
      <c r="G3929" s="153">
        <v>329.31400000000002</v>
      </c>
      <c r="H3929" s="153">
        <v>290.62900000000002</v>
      </c>
      <c r="I3929" s="153">
        <v>197.876</v>
      </c>
      <c r="J3929" s="153">
        <v>105.09</v>
      </c>
    </row>
    <row r="3930" spans="1:10" x14ac:dyDescent="0.25">
      <c r="A3930" s="152" t="s">
        <v>3650</v>
      </c>
      <c r="B3930" s="153">
        <v>136.97318559658899</v>
      </c>
      <c r="C3930" s="153">
        <v>254.507277929369</v>
      </c>
      <c r="D3930" s="153">
        <v>152.46700000000001</v>
      </c>
      <c r="E3930" s="153">
        <v>337.42399999999998</v>
      </c>
      <c r="F3930" s="153">
        <v>366.07600000000002</v>
      </c>
      <c r="G3930" s="153">
        <v>333.60500000000002</v>
      </c>
      <c r="H3930" s="153">
        <v>282.178</v>
      </c>
      <c r="I3930" s="153">
        <v>186.136</v>
      </c>
      <c r="J3930" s="153">
        <v>102.114</v>
      </c>
    </row>
    <row r="3931" spans="1:10" x14ac:dyDescent="0.25">
      <c r="A3931" s="152" t="s">
        <v>3651</v>
      </c>
      <c r="B3931" s="153">
        <v>118.945278022534</v>
      </c>
      <c r="C3931" s="153">
        <v>241.477753903115</v>
      </c>
      <c r="D3931" s="153">
        <v>146.24</v>
      </c>
      <c r="E3931" s="153">
        <v>335.77699999999999</v>
      </c>
      <c r="F3931" s="153">
        <v>361.673</v>
      </c>
      <c r="G3931" s="153">
        <v>321.952</v>
      </c>
      <c r="H3931" s="153">
        <v>248.54400000000001</v>
      </c>
      <c r="I3931" s="153">
        <v>149.99600000000001</v>
      </c>
      <c r="J3931" s="153">
        <v>75.817999999999998</v>
      </c>
    </row>
    <row r="3932" spans="1:10" x14ac:dyDescent="0.25">
      <c r="A3932" s="152" t="s">
        <v>3652</v>
      </c>
      <c r="B3932" s="153">
        <v>105.314725455325</v>
      </c>
      <c r="C3932" s="153">
        <v>233.182542080491</v>
      </c>
      <c r="D3932" s="153">
        <v>111.315</v>
      </c>
      <c r="E3932" s="153">
        <v>289.40499999999997</v>
      </c>
      <c r="F3932" s="153">
        <v>307.61500000000001</v>
      </c>
      <c r="G3932" s="153">
        <v>270.17500000000001</v>
      </c>
      <c r="H3932" s="153">
        <v>202.38</v>
      </c>
      <c r="I3932" s="153">
        <v>116.374</v>
      </c>
      <c r="J3932" s="153">
        <v>62.735999999999997</v>
      </c>
    </row>
    <row r="3933" spans="1:10" x14ac:dyDescent="0.25">
      <c r="A3933" s="152" t="s">
        <v>3653</v>
      </c>
      <c r="B3933" s="153">
        <v>93.661802521097101</v>
      </c>
      <c r="C3933" s="153">
        <v>226.67392018933</v>
      </c>
      <c r="D3933" s="153">
        <v>86.275000000000006</v>
      </c>
      <c r="E3933" s="153">
        <v>240.023</v>
      </c>
      <c r="F3933" s="153">
        <v>280.721</v>
      </c>
      <c r="G3933" s="153">
        <v>250.614</v>
      </c>
      <c r="H3933" s="153">
        <v>177.905</v>
      </c>
      <c r="I3933" s="153">
        <v>98.650999999999996</v>
      </c>
      <c r="J3933" s="153">
        <v>55.811</v>
      </c>
    </row>
    <row r="3934" spans="1:10" x14ac:dyDescent="0.25">
      <c r="A3934" s="152" t="s">
        <v>3654</v>
      </c>
      <c r="B3934" s="153">
        <v>83.236112808495193</v>
      </c>
      <c r="C3934" s="153">
        <v>221.292197750177</v>
      </c>
      <c r="D3934" s="153">
        <v>78.132000000000005</v>
      </c>
      <c r="E3934" s="153">
        <v>214.30199999999999</v>
      </c>
      <c r="F3934" s="153">
        <v>241.94399999999999</v>
      </c>
      <c r="G3934" s="153">
        <v>211.24199999999999</v>
      </c>
      <c r="H3934" s="153">
        <v>158.916</v>
      </c>
      <c r="I3934" s="153">
        <v>79.457999999999998</v>
      </c>
      <c r="J3934" s="153">
        <v>36.006</v>
      </c>
    </row>
    <row r="3935" spans="1:10" x14ac:dyDescent="0.25">
      <c r="A3935" s="152" t="s">
        <v>3655</v>
      </c>
      <c r="B3935" s="153">
        <v>72.820056268956805</v>
      </c>
      <c r="C3935" s="153">
        <v>205.84966871556099</v>
      </c>
      <c r="D3935" s="153">
        <v>65.25</v>
      </c>
      <c r="E3935" s="153">
        <v>188.00700000000001</v>
      </c>
      <c r="F3935" s="153">
        <v>207.40799999999999</v>
      </c>
      <c r="G3935" s="153">
        <v>174.696</v>
      </c>
      <c r="H3935" s="153">
        <v>138.33000000000001</v>
      </c>
      <c r="I3935" s="153">
        <v>68.468999999999994</v>
      </c>
      <c r="J3935" s="153">
        <v>27.84</v>
      </c>
    </row>
    <row r="3936" spans="1:10" x14ac:dyDescent="0.25">
      <c r="A3936" s="152" t="s">
        <v>3656</v>
      </c>
      <c r="B3936" s="153">
        <v>66.104413013336696</v>
      </c>
      <c r="C3936" s="153">
        <v>194.962564823555</v>
      </c>
      <c r="D3936" s="153">
        <v>57.658999999999999</v>
      </c>
      <c r="E3936" s="153">
        <v>172.44</v>
      </c>
      <c r="F3936" s="153">
        <v>181.958</v>
      </c>
      <c r="G3936" s="153">
        <v>145.81100000000001</v>
      </c>
      <c r="H3936" s="153">
        <v>126.706</v>
      </c>
      <c r="I3936" s="153">
        <v>56.091999999999999</v>
      </c>
      <c r="J3936" s="153">
        <v>16.513999999999999</v>
      </c>
    </row>
    <row r="3937" spans="1:10" x14ac:dyDescent="0.25">
      <c r="A3937" s="152" t="s">
        <v>3657</v>
      </c>
      <c r="B3937" s="153">
        <v>60.175582045914702</v>
      </c>
      <c r="C3937" s="153">
        <v>184.744059000557</v>
      </c>
      <c r="D3937" s="153">
        <v>50.981000000000002</v>
      </c>
      <c r="E3937" s="153">
        <v>155.66999999999999</v>
      </c>
      <c r="F3937" s="153">
        <v>162.232</v>
      </c>
      <c r="G3937" s="153">
        <v>127.658</v>
      </c>
      <c r="H3937" s="153">
        <v>114.79</v>
      </c>
      <c r="I3937" s="153">
        <v>48.113</v>
      </c>
      <c r="J3937" s="153">
        <v>12.156000000000001</v>
      </c>
    </row>
    <row r="3938" spans="1:10" x14ac:dyDescent="0.25">
      <c r="A3938" s="152" t="s">
        <v>3658</v>
      </c>
      <c r="B3938" s="153">
        <v>54.5954734928535</v>
      </c>
      <c r="C3938" s="153">
        <v>174.68090598793</v>
      </c>
      <c r="D3938" s="153">
        <v>45.390999999999998</v>
      </c>
      <c r="E3938" s="153">
        <v>141.74</v>
      </c>
      <c r="F3938" s="153">
        <v>146.839</v>
      </c>
      <c r="G3938" s="153">
        <v>113.97499999999999</v>
      </c>
      <c r="H3938" s="153">
        <v>105.17400000000001</v>
      </c>
      <c r="I3938" s="153">
        <v>41.773000000000003</v>
      </c>
      <c r="J3938" s="153">
        <v>9.1080000000000005</v>
      </c>
    </row>
    <row r="3939" spans="1:10" x14ac:dyDescent="0.25">
      <c r="A3939" s="152" t="s">
        <v>3659</v>
      </c>
      <c r="B3939" s="153">
        <v>49.023034362997599</v>
      </c>
      <c r="C3939" s="153">
        <v>165.685348314051</v>
      </c>
      <c r="D3939" s="153">
        <v>40.628999999999998</v>
      </c>
      <c r="E3939" s="153">
        <v>129.96199999999999</v>
      </c>
      <c r="F3939" s="153">
        <v>134.70699999999999</v>
      </c>
      <c r="G3939" s="153">
        <v>103.601</v>
      </c>
      <c r="H3939" s="153">
        <v>97.3</v>
      </c>
      <c r="I3939" s="153">
        <v>36.648000000000003</v>
      </c>
      <c r="J3939" s="153">
        <v>6.9329999999999998</v>
      </c>
    </row>
    <row r="3940" spans="1:10" x14ac:dyDescent="0.25">
      <c r="A3940" s="152" t="s">
        <v>3660</v>
      </c>
      <c r="B3940" s="153">
        <v>44.065495917977302</v>
      </c>
      <c r="C3940" s="153">
        <v>156.720017683284</v>
      </c>
      <c r="D3940" s="153">
        <v>36.369</v>
      </c>
      <c r="E3940" s="153">
        <v>119.376</v>
      </c>
      <c r="F3940" s="153">
        <v>124.589</v>
      </c>
      <c r="G3940" s="153">
        <v>95.38</v>
      </c>
      <c r="H3940" s="153">
        <v>90.427000000000007</v>
      </c>
      <c r="I3940" s="153">
        <v>32.319000000000003</v>
      </c>
      <c r="J3940" s="153">
        <v>5.34</v>
      </c>
    </row>
    <row r="3941" spans="1:10" x14ac:dyDescent="0.25">
      <c r="A3941" s="152" t="s">
        <v>3661</v>
      </c>
      <c r="B3941" s="153">
        <v>39.651633593429999</v>
      </c>
      <c r="C3941" s="153">
        <v>148.535573037277</v>
      </c>
      <c r="D3941" s="153">
        <v>32.575000000000003</v>
      </c>
      <c r="E3941" s="153">
        <v>109.90300000000001</v>
      </c>
      <c r="F3941" s="153">
        <v>116.221</v>
      </c>
      <c r="G3941" s="153">
        <v>88.978999999999999</v>
      </c>
      <c r="H3941" s="153">
        <v>84.46</v>
      </c>
      <c r="I3941" s="153">
        <v>28.664999999999999</v>
      </c>
      <c r="J3941" s="153">
        <v>4.157</v>
      </c>
    </row>
    <row r="3942" spans="1:10" x14ac:dyDescent="0.25">
      <c r="A3942" s="152" t="s">
        <v>3662</v>
      </c>
      <c r="B3942" s="153">
        <v>35.621250916790601</v>
      </c>
      <c r="C3942" s="153">
        <v>140.240077991607</v>
      </c>
      <c r="D3942" s="153">
        <v>29.140999999999998</v>
      </c>
      <c r="E3942" s="153">
        <v>101.238</v>
      </c>
      <c r="F3942" s="153">
        <v>109.181</v>
      </c>
      <c r="G3942" s="153">
        <v>83.962000000000003</v>
      </c>
      <c r="H3942" s="153">
        <v>79.147000000000006</v>
      </c>
      <c r="I3942" s="153">
        <v>25.521000000000001</v>
      </c>
      <c r="J3942" s="153">
        <v>3.27</v>
      </c>
    </row>
    <row r="3943" spans="1:10" x14ac:dyDescent="0.25">
      <c r="A3943" s="152" t="s">
        <v>3663</v>
      </c>
      <c r="B3943" s="153">
        <v>250.59592969233401</v>
      </c>
      <c r="C3943" s="153">
        <v>401.38308402532402</v>
      </c>
      <c r="D3943" s="153">
        <v>171.934</v>
      </c>
      <c r="E3943" s="153">
        <v>281.98500000000001</v>
      </c>
      <c r="F3943" s="153">
        <v>261.34399999999999</v>
      </c>
      <c r="G3943" s="153">
        <v>240.71600000000001</v>
      </c>
      <c r="H3943" s="153">
        <v>211.489</v>
      </c>
      <c r="I3943" s="153">
        <v>140.42599999999999</v>
      </c>
      <c r="J3943" s="153">
        <v>42.106000000000002</v>
      </c>
    </row>
    <row r="3944" spans="1:10" x14ac:dyDescent="0.25">
      <c r="A3944" s="152" t="s">
        <v>3664</v>
      </c>
      <c r="B3944" s="153">
        <v>231.485402656677</v>
      </c>
      <c r="C3944" s="153">
        <v>379.10438210939498</v>
      </c>
      <c r="D3944" s="153">
        <v>175.755</v>
      </c>
      <c r="E3944" s="153">
        <v>288.25200000000001</v>
      </c>
      <c r="F3944" s="153">
        <v>267.15100000000001</v>
      </c>
      <c r="G3944" s="153">
        <v>246.065</v>
      </c>
      <c r="H3944" s="153">
        <v>216.18899999999999</v>
      </c>
      <c r="I3944" s="153">
        <v>143.54599999999999</v>
      </c>
      <c r="J3944" s="153">
        <v>43.042000000000002</v>
      </c>
    </row>
    <row r="3945" spans="1:10" x14ac:dyDescent="0.25">
      <c r="A3945" s="152" t="s">
        <v>3665</v>
      </c>
      <c r="B3945" s="153">
        <v>213.92401494523099</v>
      </c>
      <c r="C3945" s="153">
        <v>359.45581818090898</v>
      </c>
      <c r="D3945" s="153">
        <v>182.12299999999999</v>
      </c>
      <c r="E3945" s="153">
        <v>298.69499999999999</v>
      </c>
      <c r="F3945" s="153">
        <v>276.83100000000002</v>
      </c>
      <c r="G3945" s="153">
        <v>254.98099999999999</v>
      </c>
      <c r="H3945" s="153">
        <v>224.02199999999999</v>
      </c>
      <c r="I3945" s="153">
        <v>148.74700000000001</v>
      </c>
      <c r="J3945" s="153">
        <v>44.600999999999999</v>
      </c>
    </row>
    <row r="3946" spans="1:10" x14ac:dyDescent="0.25">
      <c r="A3946" s="152" t="s">
        <v>3666</v>
      </c>
      <c r="B3946" s="153">
        <v>197.82102338182</v>
      </c>
      <c r="C3946" s="153">
        <v>342.63371320914899</v>
      </c>
      <c r="D3946" s="153">
        <v>188.49100000000001</v>
      </c>
      <c r="E3946" s="153">
        <v>309.13900000000001</v>
      </c>
      <c r="F3946" s="153">
        <v>286.51100000000002</v>
      </c>
      <c r="G3946" s="153">
        <v>263.89600000000002</v>
      </c>
      <c r="H3946" s="153">
        <v>231.85400000000001</v>
      </c>
      <c r="I3946" s="153">
        <v>153.94800000000001</v>
      </c>
      <c r="J3946" s="153">
        <v>46.161000000000001</v>
      </c>
    </row>
    <row r="3947" spans="1:10" x14ac:dyDescent="0.25">
      <c r="A3947" s="152" t="s">
        <v>3667</v>
      </c>
      <c r="B3947" s="153">
        <v>177.183069900894</v>
      </c>
      <c r="C3947" s="153">
        <v>320.20328257259098</v>
      </c>
      <c r="D3947" s="153">
        <v>189.12799999999999</v>
      </c>
      <c r="E3947" s="153">
        <v>310.18299999999999</v>
      </c>
      <c r="F3947" s="153">
        <v>287.47899999999998</v>
      </c>
      <c r="G3947" s="153">
        <v>264.78699999999998</v>
      </c>
      <c r="H3947" s="153">
        <v>232.63800000000001</v>
      </c>
      <c r="I3947" s="153">
        <v>154.46799999999999</v>
      </c>
      <c r="J3947" s="153">
        <v>46.317</v>
      </c>
    </row>
    <row r="3948" spans="1:10" x14ac:dyDescent="0.25">
      <c r="A3948" s="152" t="s">
        <v>3668</v>
      </c>
      <c r="B3948" s="153">
        <v>165.098184499686</v>
      </c>
      <c r="C3948" s="153">
        <v>306.29490783495203</v>
      </c>
      <c r="D3948" s="153">
        <v>187.85400000000001</v>
      </c>
      <c r="E3948" s="153">
        <v>308.09500000000003</v>
      </c>
      <c r="F3948" s="153">
        <v>285.54199999999997</v>
      </c>
      <c r="G3948" s="153">
        <v>263.005</v>
      </c>
      <c r="H3948" s="153">
        <v>231.071</v>
      </c>
      <c r="I3948" s="153">
        <v>153.428</v>
      </c>
      <c r="J3948" s="153">
        <v>46.005000000000003</v>
      </c>
    </row>
    <row r="3949" spans="1:10" x14ac:dyDescent="0.25">
      <c r="A3949" s="152" t="s">
        <v>3669</v>
      </c>
      <c r="B3949" s="153">
        <v>166.56998739794901</v>
      </c>
      <c r="C3949" s="153">
        <v>322.52809967153598</v>
      </c>
      <c r="D3949" s="153">
        <v>178.30199999999999</v>
      </c>
      <c r="E3949" s="153">
        <v>292.42899999999997</v>
      </c>
      <c r="F3949" s="153">
        <v>271.024</v>
      </c>
      <c r="G3949" s="153">
        <v>249.631</v>
      </c>
      <c r="H3949" s="153">
        <v>219.322</v>
      </c>
      <c r="I3949" s="153">
        <v>145.626</v>
      </c>
      <c r="J3949" s="153">
        <v>43.665999999999997</v>
      </c>
    </row>
    <row r="3950" spans="1:10" x14ac:dyDescent="0.25">
      <c r="A3950" s="152" t="s">
        <v>3670</v>
      </c>
      <c r="B3950" s="153">
        <v>177.64809783607299</v>
      </c>
      <c r="C3950" s="153">
        <v>410.207839984207</v>
      </c>
      <c r="D3950" s="153">
        <v>170.98500000000001</v>
      </c>
      <c r="E3950" s="153">
        <v>312.37400000000002</v>
      </c>
      <c r="F3950" s="153">
        <v>295.92599999999999</v>
      </c>
      <c r="G3950" s="153">
        <v>253.19399999999999</v>
      </c>
      <c r="H3950" s="153">
        <v>190.71600000000001</v>
      </c>
      <c r="I3950" s="153">
        <v>83.302999999999997</v>
      </c>
      <c r="J3950" s="153">
        <v>28.501999999999999</v>
      </c>
    </row>
    <row r="3951" spans="1:10" x14ac:dyDescent="0.25">
      <c r="A3951" s="152" t="s">
        <v>3671</v>
      </c>
      <c r="B3951" s="153">
        <v>181.62533954527501</v>
      </c>
      <c r="C3951" s="153">
        <v>519.91792314036798</v>
      </c>
      <c r="D3951" s="153">
        <v>162.66</v>
      </c>
      <c r="E3951" s="153">
        <v>297.16399999999999</v>
      </c>
      <c r="F3951" s="153">
        <v>281.51799999999997</v>
      </c>
      <c r="G3951" s="153">
        <v>240.86600000000001</v>
      </c>
      <c r="H3951" s="153">
        <v>181.43100000000001</v>
      </c>
      <c r="I3951" s="153">
        <v>79.247</v>
      </c>
      <c r="J3951" s="153">
        <v>27.114000000000001</v>
      </c>
    </row>
    <row r="3952" spans="1:10" x14ac:dyDescent="0.25">
      <c r="A3952" s="152" t="s">
        <v>3672</v>
      </c>
      <c r="B3952" s="153">
        <v>166.19257219600499</v>
      </c>
      <c r="C3952" s="153">
        <v>575.68644345655002</v>
      </c>
      <c r="D3952" s="153">
        <v>143.68700000000001</v>
      </c>
      <c r="E3952" s="153">
        <v>282.27</v>
      </c>
      <c r="F3952" s="153">
        <v>274.12700000000001</v>
      </c>
      <c r="G3952" s="153">
        <v>236.416</v>
      </c>
      <c r="H3952" s="153">
        <v>178.33600000000001</v>
      </c>
      <c r="I3952" s="153">
        <v>84.587000000000003</v>
      </c>
      <c r="J3952" s="153">
        <v>30.577000000000002</v>
      </c>
    </row>
    <row r="3953" spans="1:10" x14ac:dyDescent="0.25">
      <c r="A3953" s="152" t="s">
        <v>3673</v>
      </c>
      <c r="B3953" s="153">
        <v>131.511733032785</v>
      </c>
      <c r="C3953" s="153">
        <v>563.00154791949205</v>
      </c>
      <c r="D3953" s="153">
        <v>143.27600000000001</v>
      </c>
      <c r="E3953" s="153">
        <v>268.88600000000002</v>
      </c>
      <c r="F3953" s="153">
        <v>258.09300000000002</v>
      </c>
      <c r="G3953" s="153">
        <v>235.52699999999999</v>
      </c>
      <c r="H3953" s="153">
        <v>187.441</v>
      </c>
      <c r="I3953" s="153">
        <v>88.317999999999998</v>
      </c>
      <c r="J3953" s="153">
        <v>28.459</v>
      </c>
    </row>
    <row r="3954" spans="1:10" x14ac:dyDescent="0.25">
      <c r="A3954" s="152" t="s">
        <v>3674</v>
      </c>
      <c r="B3954" s="153">
        <v>105.61961220316201</v>
      </c>
      <c r="C3954" s="153">
        <v>402.10613342966502</v>
      </c>
      <c r="D3954" s="153">
        <v>122.01300000000001</v>
      </c>
      <c r="E3954" s="153">
        <v>273.33800000000002</v>
      </c>
      <c r="F3954" s="153">
        <v>267.28500000000003</v>
      </c>
      <c r="G3954" s="153">
        <v>229.02799999999999</v>
      </c>
      <c r="H3954" s="153">
        <v>176.86</v>
      </c>
      <c r="I3954" s="153">
        <v>86.837000000000003</v>
      </c>
      <c r="J3954" s="153">
        <v>24.638999999999999</v>
      </c>
    </row>
    <row r="3955" spans="1:10" x14ac:dyDescent="0.25">
      <c r="A3955" s="152" t="s">
        <v>3675</v>
      </c>
      <c r="B3955" s="153">
        <v>82.992688709867096</v>
      </c>
      <c r="C3955" s="153">
        <v>296.644424238032</v>
      </c>
      <c r="D3955" s="153">
        <v>103.33199999999999</v>
      </c>
      <c r="E3955" s="153">
        <v>267.26799999999997</v>
      </c>
      <c r="F3955" s="153">
        <v>264.97899999999998</v>
      </c>
      <c r="G3955" s="153">
        <v>210.261</v>
      </c>
      <c r="H3955" s="153">
        <v>152.38200000000001</v>
      </c>
      <c r="I3955" s="153">
        <v>71.831000000000003</v>
      </c>
      <c r="J3955" s="153">
        <v>19.946999999999999</v>
      </c>
    </row>
    <row r="3956" spans="1:10" x14ac:dyDescent="0.25">
      <c r="A3956" s="152" t="s">
        <v>3676</v>
      </c>
      <c r="B3956" s="153">
        <v>67.916137765976998</v>
      </c>
      <c r="C3956" s="153">
        <v>230.56764174176399</v>
      </c>
      <c r="D3956" s="153">
        <v>77.540999999999997</v>
      </c>
      <c r="E3956" s="153">
        <v>272.40300000000002</v>
      </c>
      <c r="F3956" s="153">
        <v>278.74799999999999</v>
      </c>
      <c r="G3956" s="153">
        <v>195.24199999999999</v>
      </c>
      <c r="H3956" s="153">
        <v>129.167</v>
      </c>
      <c r="I3956" s="153">
        <v>60.726999999999997</v>
      </c>
      <c r="J3956" s="153">
        <v>14.571999999999999</v>
      </c>
    </row>
    <row r="3957" spans="1:10" x14ac:dyDescent="0.25">
      <c r="A3957" s="152" t="s">
        <v>3677</v>
      </c>
      <c r="B3957" s="153">
        <v>56.118008319744</v>
      </c>
      <c r="C3957" s="153">
        <v>224.22014504900699</v>
      </c>
      <c r="D3957" s="153">
        <v>65.472999999999999</v>
      </c>
      <c r="E3957" s="153">
        <v>264.79700000000003</v>
      </c>
      <c r="F3957" s="153">
        <v>275.35899999999998</v>
      </c>
      <c r="G3957" s="153">
        <v>182.916</v>
      </c>
      <c r="H3957" s="153">
        <v>115.90900000000001</v>
      </c>
      <c r="I3957" s="153">
        <v>54.26</v>
      </c>
      <c r="J3957" s="153">
        <v>12.125999999999999</v>
      </c>
    </row>
    <row r="3958" spans="1:10" x14ac:dyDescent="0.25">
      <c r="A3958" s="152" t="s">
        <v>3678</v>
      </c>
      <c r="B3958" s="153">
        <v>49.055142096489099</v>
      </c>
      <c r="C3958" s="153">
        <v>184.84341030295599</v>
      </c>
      <c r="D3958" s="153">
        <v>55.523000000000003</v>
      </c>
      <c r="E3958" s="153">
        <v>256.39999999999998</v>
      </c>
      <c r="F3958" s="153">
        <v>271.02300000000002</v>
      </c>
      <c r="G3958" s="153">
        <v>171.78100000000001</v>
      </c>
      <c r="H3958" s="153">
        <v>104.43600000000001</v>
      </c>
      <c r="I3958" s="153">
        <v>48.593000000000004</v>
      </c>
      <c r="J3958" s="153">
        <v>10.124000000000001</v>
      </c>
    </row>
    <row r="3959" spans="1:10" x14ac:dyDescent="0.25">
      <c r="A3959" s="152" t="s">
        <v>3679</v>
      </c>
      <c r="B3959" s="153">
        <v>43.344097720482601</v>
      </c>
      <c r="C3959" s="153">
        <v>152.67581183973499</v>
      </c>
      <c r="D3959" s="153">
        <v>47.271000000000001</v>
      </c>
      <c r="E3959" s="153">
        <v>247.202</v>
      </c>
      <c r="F3959" s="153">
        <v>265.654</v>
      </c>
      <c r="G3959" s="153">
        <v>161.655</v>
      </c>
      <c r="H3959" s="153">
        <v>94.465000000000003</v>
      </c>
      <c r="I3959" s="153">
        <v>43.597999999999999</v>
      </c>
      <c r="J3959" s="153">
        <v>8.4749999999999996</v>
      </c>
    </row>
    <row r="3960" spans="1:10" x14ac:dyDescent="0.25">
      <c r="A3960" s="152" t="s">
        <v>3680</v>
      </c>
      <c r="B3960" s="153">
        <v>38.210434408750601</v>
      </c>
      <c r="C3960" s="153">
        <v>130.95283957741299</v>
      </c>
      <c r="D3960" s="153">
        <v>40.51</v>
      </c>
      <c r="E3960" s="153">
        <v>237.87100000000001</v>
      </c>
      <c r="F3960" s="153">
        <v>259.98399999999998</v>
      </c>
      <c r="G3960" s="153">
        <v>152.791</v>
      </c>
      <c r="H3960" s="153">
        <v>85.968999999999994</v>
      </c>
      <c r="I3960" s="153">
        <v>39.283000000000001</v>
      </c>
      <c r="J3960" s="153">
        <v>7.1319999999999997</v>
      </c>
    </row>
    <row r="3961" spans="1:10" x14ac:dyDescent="0.25">
      <c r="A3961" s="152" t="s">
        <v>3681</v>
      </c>
      <c r="B3961" s="153">
        <v>33.605943061494202</v>
      </c>
      <c r="C3961" s="153">
        <v>116.75101356576501</v>
      </c>
      <c r="D3961" s="153">
        <v>34.954999999999998</v>
      </c>
      <c r="E3961" s="153">
        <v>228.48500000000001</v>
      </c>
      <c r="F3961" s="153">
        <v>254.07</v>
      </c>
      <c r="G3961" s="153">
        <v>145.048</v>
      </c>
      <c r="H3961" s="153">
        <v>78.731999999999999</v>
      </c>
      <c r="I3961" s="153">
        <v>35.533999999999999</v>
      </c>
      <c r="J3961" s="153">
        <v>6.0359999999999996</v>
      </c>
    </row>
    <row r="3962" spans="1:10" x14ac:dyDescent="0.25">
      <c r="A3962" s="152" t="s">
        <v>3682</v>
      </c>
      <c r="B3962" s="153">
        <v>30.362141501262801</v>
      </c>
      <c r="C3962" s="153">
        <v>106.90026231133</v>
      </c>
      <c r="D3962" s="153">
        <v>30.38</v>
      </c>
      <c r="E3962" s="153">
        <v>219.251</v>
      </c>
      <c r="F3962" s="153">
        <v>248.14699999999999</v>
      </c>
      <c r="G3962" s="153">
        <v>138.416</v>
      </c>
      <c r="H3962" s="153">
        <v>72.619</v>
      </c>
      <c r="I3962" s="153">
        <v>32.313000000000002</v>
      </c>
      <c r="J3962" s="153">
        <v>5.1340000000000003</v>
      </c>
    </row>
    <row r="3963" spans="1:10" x14ac:dyDescent="0.25">
      <c r="A3963" s="152" t="s">
        <v>3683</v>
      </c>
      <c r="B3963" s="153">
        <v>191.46818490459501</v>
      </c>
      <c r="C3963" s="153">
        <v>336.11493473131497</v>
      </c>
      <c r="D3963" s="153">
        <v>159.93600000000001</v>
      </c>
      <c r="E3963" s="153">
        <v>296.072</v>
      </c>
      <c r="F3963" s="153">
        <v>289.27199999999999</v>
      </c>
      <c r="G3963" s="153">
        <v>261.52800000000002</v>
      </c>
      <c r="H3963" s="153">
        <v>188.63200000000001</v>
      </c>
      <c r="I3963" s="153">
        <v>124.16800000000001</v>
      </c>
      <c r="J3963" s="153">
        <v>40.392000000000003</v>
      </c>
    </row>
    <row r="3964" spans="1:10" x14ac:dyDescent="0.25">
      <c r="A3964" s="152" t="s">
        <v>3684</v>
      </c>
      <c r="B3964" s="153">
        <v>173.58585490665999</v>
      </c>
      <c r="C3964" s="153">
        <v>316.79595281649</v>
      </c>
      <c r="D3964" s="153">
        <v>164.64</v>
      </c>
      <c r="E3964" s="153">
        <v>304.77999999999997</v>
      </c>
      <c r="F3964" s="153">
        <v>297.77999999999997</v>
      </c>
      <c r="G3964" s="153">
        <v>269.22000000000003</v>
      </c>
      <c r="H3964" s="153">
        <v>194.18</v>
      </c>
      <c r="I3964" s="153">
        <v>127.82</v>
      </c>
      <c r="J3964" s="153">
        <v>41.58</v>
      </c>
    </row>
    <row r="3965" spans="1:10" x14ac:dyDescent="0.25">
      <c r="A3965" s="152" t="s">
        <v>3685</v>
      </c>
      <c r="B3965" s="153">
        <v>157.771138522852</v>
      </c>
      <c r="C3965" s="153">
        <v>299.13712805793801</v>
      </c>
      <c r="D3965" s="153">
        <v>171.696</v>
      </c>
      <c r="E3965" s="153">
        <v>317.84199999999998</v>
      </c>
      <c r="F3965" s="153">
        <v>310.54199999999997</v>
      </c>
      <c r="G3965" s="153">
        <v>280.75799999999998</v>
      </c>
      <c r="H3965" s="153">
        <v>202.50200000000001</v>
      </c>
      <c r="I3965" s="153">
        <v>133.298</v>
      </c>
      <c r="J3965" s="153">
        <v>43.362000000000002</v>
      </c>
    </row>
    <row r="3966" spans="1:10" x14ac:dyDescent="0.25">
      <c r="A3966" s="152" t="s">
        <v>3686</v>
      </c>
      <c r="B3966" s="153">
        <v>144.64465687809101</v>
      </c>
      <c r="C3966" s="153">
        <v>283.23853645537702</v>
      </c>
      <c r="D3966" s="153">
        <v>174.048</v>
      </c>
      <c r="E3966" s="153">
        <v>322.19600000000003</v>
      </c>
      <c r="F3966" s="153">
        <v>314.79599999999999</v>
      </c>
      <c r="G3966" s="153">
        <v>284.60399999999998</v>
      </c>
      <c r="H3966" s="153">
        <v>205.27600000000001</v>
      </c>
      <c r="I3966" s="153">
        <v>135.124</v>
      </c>
      <c r="J3966" s="153">
        <v>43.956000000000003</v>
      </c>
    </row>
    <row r="3967" spans="1:10" x14ac:dyDescent="0.25">
      <c r="A3967" s="152" t="s">
        <v>3687</v>
      </c>
      <c r="B3967" s="153">
        <v>132.146789519767</v>
      </c>
      <c r="C3967" s="153">
        <v>267.26319822371499</v>
      </c>
      <c r="D3967" s="153">
        <v>174.048</v>
      </c>
      <c r="E3967" s="153">
        <v>322.19600000000003</v>
      </c>
      <c r="F3967" s="153">
        <v>314.79599999999999</v>
      </c>
      <c r="G3967" s="153">
        <v>284.60399999999998</v>
      </c>
      <c r="H3967" s="153">
        <v>205.27600000000001</v>
      </c>
      <c r="I3967" s="153">
        <v>135.124</v>
      </c>
      <c r="J3967" s="153">
        <v>43.956000000000003</v>
      </c>
    </row>
    <row r="3968" spans="1:10" x14ac:dyDescent="0.25">
      <c r="A3968" s="152" t="s">
        <v>3688</v>
      </c>
      <c r="B3968" s="153">
        <v>117.030165067352</v>
      </c>
      <c r="C3968" s="153">
        <v>247.484972285456</v>
      </c>
      <c r="D3968" s="153">
        <v>171.696</v>
      </c>
      <c r="E3968" s="153">
        <v>317.84199999999998</v>
      </c>
      <c r="F3968" s="153">
        <v>310.54199999999997</v>
      </c>
      <c r="G3968" s="153">
        <v>280.75799999999998</v>
      </c>
      <c r="H3968" s="153">
        <v>202.50200000000001</v>
      </c>
      <c r="I3968" s="153">
        <v>133.298</v>
      </c>
      <c r="J3968" s="153">
        <v>43.362000000000002</v>
      </c>
    </row>
    <row r="3969" spans="1:10" x14ac:dyDescent="0.25">
      <c r="A3969" s="152" t="s">
        <v>3689</v>
      </c>
      <c r="B3969" s="153">
        <v>96.566199961185205</v>
      </c>
      <c r="C3969" s="153">
        <v>218.985198062752</v>
      </c>
      <c r="D3969" s="153">
        <v>129.017</v>
      </c>
      <c r="E3969" s="153">
        <v>301.71199999999999</v>
      </c>
      <c r="F3969" s="153">
        <v>304.274</v>
      </c>
      <c r="G3969" s="153">
        <v>269.49200000000002</v>
      </c>
      <c r="H3969" s="153">
        <v>198.98500000000001</v>
      </c>
      <c r="I3969" s="153">
        <v>104.48</v>
      </c>
      <c r="J3969" s="153">
        <v>40.04</v>
      </c>
    </row>
    <row r="3970" spans="1:10" x14ac:dyDescent="0.25">
      <c r="A3970" s="152" t="s">
        <v>3690</v>
      </c>
      <c r="B3970" s="153">
        <v>84.158356531526707</v>
      </c>
      <c r="C3970" s="153">
        <v>232.175524438688</v>
      </c>
      <c r="D3970" s="153">
        <v>108.267</v>
      </c>
      <c r="E3970" s="153">
        <v>253.18799999999999</v>
      </c>
      <c r="F3970" s="153">
        <v>255.33699999999999</v>
      </c>
      <c r="G3970" s="153">
        <v>226.149</v>
      </c>
      <c r="H3970" s="153">
        <v>166.982</v>
      </c>
      <c r="I3970" s="153">
        <v>87.677000000000007</v>
      </c>
      <c r="J3970" s="153">
        <v>33.6</v>
      </c>
    </row>
    <row r="3971" spans="1:10" x14ac:dyDescent="0.25">
      <c r="A3971" s="152" t="s">
        <v>3691</v>
      </c>
      <c r="B3971" s="153">
        <v>80.961872482707406</v>
      </c>
      <c r="C3971" s="153">
        <v>428.60225175075101</v>
      </c>
      <c r="D3971" s="153">
        <v>111.02</v>
      </c>
      <c r="E3971" s="153">
        <v>223.185</v>
      </c>
      <c r="F3971" s="153">
        <v>209.15299999999999</v>
      </c>
      <c r="G3971" s="153">
        <v>185.38399999999999</v>
      </c>
      <c r="H3971" s="153">
        <v>138.989</v>
      </c>
      <c r="I3971" s="153">
        <v>65.962999999999994</v>
      </c>
      <c r="J3971" s="153">
        <v>20.905999999999999</v>
      </c>
    </row>
    <row r="3972" spans="1:10" x14ac:dyDescent="0.25">
      <c r="A3972" s="152" t="s">
        <v>3692</v>
      </c>
      <c r="B3972" s="153">
        <v>94.442254954392297</v>
      </c>
      <c r="C3972" s="153">
        <v>705.33083039652604</v>
      </c>
      <c r="D3972" s="153">
        <v>110.124</v>
      </c>
      <c r="E3972" s="153">
        <v>207.48</v>
      </c>
      <c r="F3972" s="153">
        <v>187.90799999999999</v>
      </c>
      <c r="G3972" s="153">
        <v>149.77199999999999</v>
      </c>
      <c r="H3972" s="153">
        <v>115.248</v>
      </c>
      <c r="I3972" s="153">
        <v>50.904000000000003</v>
      </c>
      <c r="J3972" s="153">
        <v>18.564</v>
      </c>
    </row>
    <row r="3973" spans="1:10" x14ac:dyDescent="0.25">
      <c r="A3973" s="152" t="s">
        <v>3693</v>
      </c>
      <c r="B3973" s="153">
        <v>101.069277791666</v>
      </c>
      <c r="C3973" s="153">
        <v>799.38166325610302</v>
      </c>
      <c r="D3973" s="153">
        <v>107.26900000000001</v>
      </c>
      <c r="E3973" s="153">
        <v>198.52099999999999</v>
      </c>
      <c r="F3973" s="153">
        <v>181.87100000000001</v>
      </c>
      <c r="G3973" s="153">
        <v>143.995</v>
      </c>
      <c r="H3973" s="153">
        <v>102.011</v>
      </c>
      <c r="I3973" s="153">
        <v>53.755000000000003</v>
      </c>
      <c r="J3973" s="153">
        <v>16.577999999999999</v>
      </c>
    </row>
    <row r="3974" spans="1:10" x14ac:dyDescent="0.25">
      <c r="A3974" s="152" t="s">
        <v>3694</v>
      </c>
      <c r="B3974" s="153">
        <v>91.431868771627705</v>
      </c>
      <c r="C3974" s="153">
        <v>695.47026350806505</v>
      </c>
      <c r="D3974" s="153">
        <v>117.505</v>
      </c>
      <c r="E3974" s="153">
        <v>201.048</v>
      </c>
      <c r="F3974" s="153">
        <v>188.33699999999999</v>
      </c>
      <c r="G3974" s="153">
        <v>140.64400000000001</v>
      </c>
      <c r="H3974" s="153">
        <v>94.397000000000006</v>
      </c>
      <c r="I3974" s="153">
        <v>47.685000000000002</v>
      </c>
      <c r="J3974" s="153">
        <v>14.384</v>
      </c>
    </row>
    <row r="3975" spans="1:10" x14ac:dyDescent="0.25">
      <c r="A3975" s="152" t="s">
        <v>3695</v>
      </c>
      <c r="B3975" s="153">
        <v>71.847058571021094</v>
      </c>
      <c r="C3975" s="153">
        <v>450.05190307934203</v>
      </c>
      <c r="D3975" s="153">
        <v>113.331</v>
      </c>
      <c r="E3975" s="153">
        <v>202.80699999999999</v>
      </c>
      <c r="F3975" s="153">
        <v>188.19800000000001</v>
      </c>
      <c r="G3975" s="153">
        <v>149.41399999999999</v>
      </c>
      <c r="H3975" s="153">
        <v>102.983</v>
      </c>
      <c r="I3975" s="153">
        <v>38.198</v>
      </c>
      <c r="J3975" s="153">
        <v>9.0690000000000008</v>
      </c>
    </row>
    <row r="3976" spans="1:10" x14ac:dyDescent="0.25">
      <c r="A3976" s="152" t="s">
        <v>3696</v>
      </c>
      <c r="B3976" s="153">
        <v>55.2982369000148</v>
      </c>
      <c r="C3976" s="153">
        <v>279.16585144825302</v>
      </c>
      <c r="D3976" s="153">
        <v>106.008</v>
      </c>
      <c r="E3976" s="153">
        <v>185.23699999999999</v>
      </c>
      <c r="F3976" s="153">
        <v>175.137</v>
      </c>
      <c r="G3976" s="153">
        <v>139.72300000000001</v>
      </c>
      <c r="H3976" s="153">
        <v>93.653999999999996</v>
      </c>
      <c r="I3976" s="153">
        <v>24.89</v>
      </c>
      <c r="J3976" s="153">
        <v>4.6310000000000002</v>
      </c>
    </row>
    <row r="3977" spans="1:10" x14ac:dyDescent="0.25">
      <c r="A3977" s="152" t="s">
        <v>3697</v>
      </c>
      <c r="B3977" s="153">
        <v>48.8161317020243</v>
      </c>
      <c r="C3977" s="153">
        <v>258.93407356119599</v>
      </c>
      <c r="D3977" s="153">
        <v>97.450999999999993</v>
      </c>
      <c r="E3977" s="153">
        <v>169.65</v>
      </c>
      <c r="F3977" s="153">
        <v>162.54599999999999</v>
      </c>
      <c r="G3977" s="153">
        <v>130.28899999999999</v>
      </c>
      <c r="H3977" s="153">
        <v>86.046000000000006</v>
      </c>
      <c r="I3977" s="153">
        <v>19.693999999999999</v>
      </c>
      <c r="J3977" s="153">
        <v>3.2639999999999998</v>
      </c>
    </row>
    <row r="3978" spans="1:10" x14ac:dyDescent="0.25">
      <c r="A3978" s="152" t="s">
        <v>3698</v>
      </c>
      <c r="B3978" s="153">
        <v>43.182318272325702</v>
      </c>
      <c r="C3978" s="153">
        <v>237.76948129924801</v>
      </c>
      <c r="D3978" s="153">
        <v>89.801000000000002</v>
      </c>
      <c r="E3978" s="153">
        <v>156.57499999999999</v>
      </c>
      <c r="F3978" s="153">
        <v>152.43899999999999</v>
      </c>
      <c r="G3978" s="153">
        <v>122.92700000000001</v>
      </c>
      <c r="H3978" s="153">
        <v>79.948999999999998</v>
      </c>
      <c r="I3978" s="153">
        <v>15.941000000000001</v>
      </c>
      <c r="J3978" s="153">
        <v>2.3679999999999999</v>
      </c>
    </row>
    <row r="3979" spans="1:10" x14ac:dyDescent="0.25">
      <c r="A3979" s="152" t="s">
        <v>3699</v>
      </c>
      <c r="B3979" s="153">
        <v>38.272158550965401</v>
      </c>
      <c r="C3979" s="153">
        <v>217.07797223463601</v>
      </c>
      <c r="D3979" s="153">
        <v>82.715999999999994</v>
      </c>
      <c r="E3979" s="153">
        <v>145.196</v>
      </c>
      <c r="F3979" s="153">
        <v>144.05600000000001</v>
      </c>
      <c r="G3979" s="153">
        <v>117.024</v>
      </c>
      <c r="H3979" s="153">
        <v>74.914000000000001</v>
      </c>
      <c r="I3979" s="153">
        <v>13.173999999999999</v>
      </c>
      <c r="J3979" s="153">
        <v>1.76</v>
      </c>
    </row>
    <row r="3980" spans="1:10" x14ac:dyDescent="0.25">
      <c r="A3980" s="152" t="s">
        <v>3700</v>
      </c>
      <c r="B3980" s="153">
        <v>33.530239020758003</v>
      </c>
      <c r="C3980" s="153">
        <v>198.055840984366</v>
      </c>
      <c r="D3980" s="153">
        <v>76.105999999999995</v>
      </c>
      <c r="E3980" s="153">
        <v>135.233</v>
      </c>
      <c r="F3980" s="153">
        <v>137.10400000000001</v>
      </c>
      <c r="G3980" s="153">
        <v>112.34699999999999</v>
      </c>
      <c r="H3980" s="153">
        <v>70.757999999999996</v>
      </c>
      <c r="I3980" s="153">
        <v>11.108000000000001</v>
      </c>
      <c r="J3980" s="153">
        <v>1.3440000000000001</v>
      </c>
    </row>
    <row r="3981" spans="1:10" x14ac:dyDescent="0.25">
      <c r="A3981" s="152" t="s">
        <v>3701</v>
      </c>
      <c r="B3981" s="153">
        <v>30.1806227442035</v>
      </c>
      <c r="C3981" s="153">
        <v>180.79826640181801</v>
      </c>
      <c r="D3981" s="153">
        <v>69.870999999999995</v>
      </c>
      <c r="E3981" s="153">
        <v>126.346</v>
      </c>
      <c r="F3981" s="153">
        <v>131.27000000000001</v>
      </c>
      <c r="G3981" s="153">
        <v>108.64400000000001</v>
      </c>
      <c r="H3981" s="153">
        <v>67.290000000000006</v>
      </c>
      <c r="I3981" s="153">
        <v>9.5500000000000007</v>
      </c>
      <c r="J3981" s="153">
        <v>1.0489999999999999</v>
      </c>
    </row>
    <row r="3982" spans="1:10" x14ac:dyDescent="0.25">
      <c r="A3982" s="152" t="s">
        <v>3702</v>
      </c>
      <c r="B3982" s="153">
        <v>28.329786648420999</v>
      </c>
      <c r="C3982" s="153">
        <v>165.239837729351</v>
      </c>
      <c r="D3982" s="153">
        <v>63.765999999999998</v>
      </c>
      <c r="E3982" s="153">
        <v>117.98099999999999</v>
      </c>
      <c r="F3982" s="153">
        <v>125.97499999999999</v>
      </c>
      <c r="G3982" s="153">
        <v>105.44799999999999</v>
      </c>
      <c r="H3982" s="153">
        <v>64.194000000000003</v>
      </c>
      <c r="I3982" s="153">
        <v>8.3390000000000004</v>
      </c>
      <c r="J3982" s="153">
        <v>0.83699999999999997</v>
      </c>
    </row>
  </sheetData>
  <mergeCells count="5">
    <mergeCell ref="B1:C1"/>
    <mergeCell ref="D1:J1"/>
    <mergeCell ref="L2:P2"/>
    <mergeCell ref="M18:N18"/>
    <mergeCell ref="O18:P18"/>
  </mergeCells>
  <phoneticPr fontId="3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Introduction</vt:lpstr>
      <vt:lpstr>Models</vt:lpstr>
      <vt:lpstr>Method</vt:lpstr>
      <vt:lpstr>Charts</vt:lpstr>
      <vt:lpstr>WPP2015data</vt:lpstr>
      <vt:lpstr>Model_LTs</vt:lpstr>
      <vt:lpstr>N_Series</vt:lpstr>
      <vt:lpstr>Series</vt:lpstr>
      <vt:lpstr>Source1</vt:lpstr>
      <vt:lpstr>Source2</vt:lpstr>
      <vt:lpstr>Type_source1</vt:lpstr>
      <vt:lpstr>Type_Source2</vt:lpstr>
    </vt:vector>
  </TitlesOfParts>
  <Company>University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01404747</dc:creator>
  <cp:lastModifiedBy>gudanan</cp:lastModifiedBy>
  <dcterms:created xsi:type="dcterms:W3CDTF">2011-10-28T09:00:03Z</dcterms:created>
  <dcterms:modified xsi:type="dcterms:W3CDTF">2018-07-19T04:22:23Z</dcterms:modified>
</cp:coreProperties>
</file>